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K11" sheetId="1" r:id="rId1"/>
  </sheets>
  <definedNames/>
  <calcPr fullCalcOnLoad="1"/>
</workbook>
</file>

<file path=xl/sharedStrings.xml><?xml version="1.0" encoding="utf-8"?>
<sst xmlns="http://schemas.openxmlformats.org/spreadsheetml/2006/main" count="220" uniqueCount="39">
  <si>
    <t>cái</t>
  </si>
  <si>
    <t>Điểm</t>
  </si>
  <si>
    <t>Lớp</t>
  </si>
  <si>
    <t>Toàn A</t>
  </si>
  <si>
    <t>Tổng</t>
  </si>
  <si>
    <t xml:space="preserve">Điểm  </t>
  </si>
  <si>
    <t>Tiết B</t>
  </si>
  <si>
    <t>Tiết C</t>
  </si>
  <si>
    <t>TỔNG</t>
  </si>
  <si>
    <t>(+)</t>
  </si>
  <si>
    <t>(-)</t>
  </si>
  <si>
    <t>BCH và 
Giám thị</t>
  </si>
  <si>
    <t>Vi phạm trong Sổ đầu bài và Sổ trực cờ đỏ</t>
  </si>
  <si>
    <t>Điểm cộng</t>
  </si>
  <si>
    <t>Điểm trừ</t>
  </si>
  <si>
    <t>11.5
T. Hồ
(Toán)</t>
  </si>
  <si>
    <t>Điểm</t>
  </si>
  <si>
    <t>Hạng</t>
  </si>
  <si>
    <t>11.1
T. Thuận (C. Nghệ)</t>
  </si>
  <si>
    <t xml:space="preserve">11.2
P. Thảo
(C. Nghệ)
</t>
  </si>
  <si>
    <t>11.3
C. Phượng  
(Hóa)</t>
  </si>
  <si>
    <t>11.4
T. Hải
(Toán)</t>
  </si>
  <si>
    <t>11.6
C. Tuyền 
(Toán)</t>
  </si>
  <si>
    <t>11.7
     C.Nhung     (C. Nghệ)</t>
  </si>
  <si>
    <t>11.8
C Lan
(Toán)</t>
  </si>
  <si>
    <t>11.9
C Trang 
(Lý)</t>
  </si>
  <si>
    <t>11.10
C. Hương
(GDCD)</t>
  </si>
  <si>
    <r>
      <t>Diện đi test để về quê</t>
    </r>
    <r>
      <rPr>
        <sz val="12"/>
        <color indexed="10"/>
        <rFont val="Times New Roman"/>
        <family val="1"/>
      </rPr>
      <t>,Ân(P)</t>
    </r>
    <r>
      <rPr>
        <sz val="12"/>
        <color indexed="8"/>
        <rFont val="Times New Roman"/>
        <family val="1"/>
      </rPr>
      <t>,Trúc ( rời sớm do sự cố mạng),Dương ( trễ do mạng),Ngân ( rớt mạng)</t>
    </r>
  </si>
  <si>
    <t>Linh(P-cúp điện)</t>
  </si>
  <si>
    <t>Phúc trễ (mạng rớt),Yến (P- đi test),Thư bị F0</t>
  </si>
  <si>
    <t>Nhi mạng yếu không vào được,Quỳnh(P mạng yếu)</t>
  </si>
  <si>
    <r>
      <rPr>
        <sz val="12"/>
        <color indexed="10"/>
        <rFont val="Times New Roman"/>
        <family val="1"/>
      </rPr>
      <t>Lan (P)</t>
    </r>
    <r>
      <rPr>
        <sz val="12"/>
        <color indexed="8"/>
        <rFont val="Times New Roman"/>
        <family val="1"/>
      </rPr>
      <t>,Phúc tiêm ngừa covid,</t>
    </r>
    <r>
      <rPr>
        <sz val="12"/>
        <color indexed="10"/>
        <rFont val="Times New Roman"/>
        <family val="1"/>
      </rPr>
      <t>Phong( trễ)</t>
    </r>
    <r>
      <rPr>
        <sz val="12"/>
        <color indexed="8"/>
        <rFont val="Times New Roman"/>
        <family val="1"/>
      </rPr>
      <t>,</t>
    </r>
    <r>
      <rPr>
        <sz val="12"/>
        <color indexed="10"/>
        <rFont val="Times New Roman"/>
        <family val="1"/>
      </rPr>
      <t>Phát ( P- khám bệnh)</t>
    </r>
    <r>
      <rPr>
        <sz val="12"/>
        <color indexed="8"/>
        <rFont val="Times New Roman"/>
        <family val="1"/>
      </rPr>
      <t>,Phong trễ do test,</t>
    </r>
    <r>
      <rPr>
        <sz val="12"/>
        <color indexed="10"/>
        <rFont val="Times New Roman"/>
        <family val="1"/>
      </rPr>
      <t>Phong (P)</t>
    </r>
  </si>
  <si>
    <t>BẢNG CHI TIẾT TỔNG ĐIỂM THI ĐUA KHỐI 11, TUẦN 06
(25/10/2021 đến 30/10/2021)</t>
  </si>
  <si>
    <t>Huy (k), Khỏe (tái khám), 
Hồng Ánh ( k)</t>
  </si>
  <si>
    <r>
      <rPr>
        <u val="single"/>
        <sz val="11"/>
        <color indexed="10"/>
        <rFont val="Times New Roman"/>
        <family val="1"/>
      </rPr>
      <t>Thái (P-khám bệnh)</t>
    </r>
    <r>
      <rPr>
        <u val="single"/>
        <sz val="11"/>
        <color indexed="8"/>
        <rFont val="Times New Roman"/>
        <family val="1"/>
      </rPr>
      <t>,Duy,Mai(hư điện thoại),Rin (test covid),Ngân (Hư wifi),Rin (không có mạng),Huyền,Kim Chi( hư wifi)</t>
    </r>
    <r>
      <rPr>
        <u val="single"/>
        <sz val="11"/>
        <color indexed="10"/>
        <rFont val="Times New Roman"/>
        <family val="1"/>
      </rPr>
      <t>,Rin(P-làm giấy tờ)</t>
    </r>
    <r>
      <rPr>
        <u val="single"/>
        <sz val="11"/>
        <color indexed="8"/>
        <rFont val="Times New Roman"/>
        <family val="1"/>
      </rPr>
      <t>,Nhàn (mạng hư),HMAi trễ (mạng yếu)</t>
    </r>
  </si>
  <si>
    <r>
      <t>Châu (trễ do mạng),</t>
    </r>
    <r>
      <rPr>
        <sz val="12"/>
        <color indexed="10"/>
        <rFont val="Times New Roman"/>
        <family val="1"/>
      </rPr>
      <t>Duy (KP- tiết đầu TÍNH TRỂ)</t>
    </r>
    <r>
      <rPr>
        <sz val="12"/>
        <color indexed="8"/>
        <rFont val="Times New Roman"/>
        <family val="1"/>
      </rPr>
      <t>,Duy hư mạng(P)</t>
    </r>
  </si>
  <si>
    <r>
      <t>Huy trễ (mạng yếu),Nhiên (P-do mạng hư),</t>
    </r>
    <r>
      <rPr>
        <sz val="12"/>
        <color indexed="8"/>
        <rFont val="Times New Roman"/>
        <family val="1"/>
      </rPr>
      <t>Phúc (P-do mạng,tiết đầu)</t>
    </r>
    <r>
      <rPr>
        <sz val="12"/>
        <color indexed="10"/>
        <rFont val="Times New Roman"/>
        <family val="1"/>
      </rPr>
      <t>,</t>
    </r>
    <r>
      <rPr>
        <sz val="12"/>
        <color indexed="8"/>
        <rFont val="Times New Roman"/>
        <family val="1"/>
      </rPr>
      <t>Phúc,Tâm (KP-do cúp điện,tiết đầu)</t>
    </r>
    <r>
      <rPr>
        <sz val="12"/>
        <color indexed="8"/>
        <rFont val="Times New Roman"/>
        <family val="1"/>
      </rPr>
      <t>,Phú (P- do mạng yếu),Như cách ly</t>
    </r>
  </si>
  <si>
    <r>
      <t>Lê Thảo (P-mất mạng),Linh(P- cúp điện),Linh (P-máy hư),Uyên (P- do mạng),Thắm cúp điện,My,Vy,Vũ ( lỗi mạng),Lê Thảo( lỗi hệ thống),</t>
    </r>
    <r>
      <rPr>
        <sz val="11"/>
        <color indexed="10"/>
        <rFont val="Times New Roman"/>
        <family val="1"/>
      </rPr>
      <t>Tiến, Lệ,Linh ( trễ)</t>
    </r>
  </si>
  <si>
    <t>Tuần 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</si>
</sst>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b/>
      <i/>
      <sz val="22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5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21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55" fillId="0" borderId="22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23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="130" zoomScaleNormal="130" zoomScalePageLayoutView="0" workbookViewId="0" topLeftCell="A1">
      <selection activeCell="R3" sqref="R3:S3"/>
    </sheetView>
  </sheetViews>
  <sheetFormatPr defaultColWidth="9.140625" defaultRowHeight="14.25" customHeight="1"/>
  <cols>
    <col min="1" max="1" width="11.00390625" style="0" customWidth="1"/>
    <col min="2" max="2" width="3.57421875" style="0" customWidth="1"/>
    <col min="3" max="3" width="5.140625" style="0" customWidth="1"/>
    <col min="4" max="5" width="5.00390625" style="0" customWidth="1"/>
    <col min="6" max="6" width="3.57421875" style="0" customWidth="1"/>
    <col min="7" max="7" width="4.8515625" style="0" customWidth="1"/>
    <col min="8" max="9" width="5.00390625" style="0" customWidth="1"/>
    <col min="10" max="10" width="6.8515625" style="0" customWidth="1"/>
    <col min="11" max="11" width="5.8515625" style="0" customWidth="1"/>
    <col min="12" max="12" width="14.00390625" style="0" customWidth="1"/>
    <col min="13" max="13" width="0.85546875" style="0" hidden="1" customWidth="1"/>
    <col min="14" max="14" width="7.00390625" style="0" customWidth="1"/>
    <col min="15" max="15" width="6.140625" style="0" customWidth="1"/>
    <col min="16" max="16" width="7.421875" style="1" customWidth="1"/>
    <col min="17" max="20" width="9.140625" style="0" customWidth="1"/>
    <col min="21" max="21" width="9.00390625" style="0" customWidth="1"/>
  </cols>
  <sheetData>
    <row r="1" spans="1:16" ht="42.75" customHeight="1">
      <c r="A1" s="59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30" customHeight="1">
      <c r="A2" s="14" t="s">
        <v>2</v>
      </c>
      <c r="B2" s="62" t="s">
        <v>13</v>
      </c>
      <c r="C2" s="62"/>
      <c r="D2" s="62"/>
      <c r="E2" s="62"/>
      <c r="F2" s="62" t="s">
        <v>14</v>
      </c>
      <c r="G2" s="62"/>
      <c r="H2" s="62"/>
      <c r="I2" s="62"/>
      <c r="J2" s="54" t="s">
        <v>12</v>
      </c>
      <c r="K2" s="63"/>
      <c r="L2" s="63"/>
      <c r="M2" s="55"/>
      <c r="N2" s="54" t="s">
        <v>11</v>
      </c>
      <c r="O2" s="55"/>
      <c r="P2" s="13" t="s">
        <v>8</v>
      </c>
    </row>
    <row r="3" spans="1:19" s="7" customFormat="1" ht="15.75" customHeight="1">
      <c r="A3" s="23" t="s">
        <v>18</v>
      </c>
      <c r="B3" s="2" t="s">
        <v>1</v>
      </c>
      <c r="C3" s="3"/>
      <c r="D3" s="3"/>
      <c r="E3" s="3" t="s">
        <v>9</v>
      </c>
      <c r="F3" s="3" t="s">
        <v>5</v>
      </c>
      <c r="G3" s="3"/>
      <c r="H3" s="3"/>
      <c r="I3" s="3" t="s">
        <v>10</v>
      </c>
      <c r="J3" s="68" t="s">
        <v>34</v>
      </c>
      <c r="K3" s="69"/>
      <c r="L3" s="70"/>
      <c r="M3" s="16"/>
      <c r="N3" s="31"/>
      <c r="O3" s="40"/>
      <c r="P3" s="25">
        <f>S5</f>
        <v>5</v>
      </c>
      <c r="R3" s="64" t="s">
        <v>38</v>
      </c>
      <c r="S3" s="64"/>
    </row>
    <row r="4" spans="1:19" ht="15.75" customHeight="1">
      <c r="A4" s="24"/>
      <c r="B4" s="3">
        <v>10</v>
      </c>
      <c r="C4" s="8">
        <v>3</v>
      </c>
      <c r="D4" s="3" t="s">
        <v>0</v>
      </c>
      <c r="E4" s="4">
        <f>C4*5</f>
        <v>15</v>
      </c>
      <c r="F4" s="3">
        <v>4</v>
      </c>
      <c r="G4" s="8"/>
      <c r="H4" s="3" t="s">
        <v>0</v>
      </c>
      <c r="I4" s="4">
        <f>G4*(-1)</f>
        <v>0</v>
      </c>
      <c r="J4" s="71"/>
      <c r="K4" s="72"/>
      <c r="L4" s="73"/>
      <c r="M4" s="17"/>
      <c r="N4" s="41"/>
      <c r="O4" s="42"/>
      <c r="P4" s="25"/>
      <c r="R4" s="22" t="s">
        <v>16</v>
      </c>
      <c r="S4" s="22" t="s">
        <v>17</v>
      </c>
    </row>
    <row r="5" spans="1:19" ht="15.75" customHeight="1">
      <c r="A5" s="24"/>
      <c r="B5" s="3">
        <v>9</v>
      </c>
      <c r="C5" s="8"/>
      <c r="D5" s="3" t="s">
        <v>0</v>
      </c>
      <c r="E5" s="4">
        <f>C5*4</f>
        <v>0</v>
      </c>
      <c r="F5" s="3">
        <v>3</v>
      </c>
      <c r="G5" s="8"/>
      <c r="H5" s="3" t="s">
        <v>0</v>
      </c>
      <c r="I5" s="4">
        <f>G5*(-2)</f>
        <v>0</v>
      </c>
      <c r="J5" s="71"/>
      <c r="K5" s="72"/>
      <c r="L5" s="73"/>
      <c r="M5" s="17"/>
      <c r="N5" s="41"/>
      <c r="O5" s="42"/>
      <c r="P5" s="25"/>
      <c r="R5" s="15">
        <f>P7</f>
        <v>124</v>
      </c>
      <c r="S5" s="15">
        <f>RANK(R5,$R$5:$R$14,0)</f>
        <v>5</v>
      </c>
    </row>
    <row r="6" spans="1:19" ht="15.75" customHeight="1">
      <c r="A6" s="24"/>
      <c r="B6" s="3">
        <v>8</v>
      </c>
      <c r="C6" s="8">
        <v>3</v>
      </c>
      <c r="D6" s="3" t="s">
        <v>0</v>
      </c>
      <c r="E6" s="11">
        <f>C6*3</f>
        <v>9</v>
      </c>
      <c r="F6" s="3">
        <v>2</v>
      </c>
      <c r="G6" s="8"/>
      <c r="H6" s="3" t="s">
        <v>0</v>
      </c>
      <c r="I6" s="4">
        <f>G6*(-3)</f>
        <v>0</v>
      </c>
      <c r="J6" s="71"/>
      <c r="K6" s="72"/>
      <c r="L6" s="73"/>
      <c r="M6" s="17"/>
      <c r="N6" s="41"/>
      <c r="O6" s="42"/>
      <c r="P6" s="25"/>
      <c r="R6" s="15">
        <f>P16</f>
        <v>112</v>
      </c>
      <c r="S6" s="15">
        <f aca="true" t="shared" si="0" ref="S6:S14">RANK(R6,$R$5:$R$14,0)</f>
        <v>6</v>
      </c>
    </row>
    <row r="7" spans="1:19" ht="15.75" customHeight="1">
      <c r="A7" s="24"/>
      <c r="B7" s="9"/>
      <c r="C7" s="10"/>
      <c r="D7" s="10"/>
      <c r="E7" s="10"/>
      <c r="F7" s="3">
        <v>1</v>
      </c>
      <c r="G7" s="8"/>
      <c r="H7" s="3" t="s">
        <v>0</v>
      </c>
      <c r="I7" s="4">
        <f>G7*(-4)</f>
        <v>0</v>
      </c>
      <c r="J7" s="71"/>
      <c r="K7" s="72"/>
      <c r="L7" s="73"/>
      <c r="M7" s="17"/>
      <c r="N7" s="41"/>
      <c r="O7" s="42"/>
      <c r="P7" s="52">
        <f>D11+H11+K11+O11</f>
        <v>124</v>
      </c>
      <c r="R7" s="15">
        <f>P25</f>
        <v>100</v>
      </c>
      <c r="S7" s="15">
        <f t="shared" si="0"/>
        <v>7</v>
      </c>
    </row>
    <row r="8" spans="1:19" ht="15.75" customHeight="1">
      <c r="A8" s="24"/>
      <c r="B8" s="12"/>
      <c r="C8" s="10"/>
      <c r="D8" s="10"/>
      <c r="E8" s="10"/>
      <c r="F8" s="3">
        <v>0</v>
      </c>
      <c r="G8" s="8"/>
      <c r="H8" s="3" t="s">
        <v>0</v>
      </c>
      <c r="I8" s="4">
        <f>G8*(-5)</f>
        <v>0</v>
      </c>
      <c r="J8" s="71"/>
      <c r="K8" s="72"/>
      <c r="L8" s="73"/>
      <c r="M8" s="17"/>
      <c r="N8" s="41"/>
      <c r="O8" s="42"/>
      <c r="P8" s="53"/>
      <c r="R8" s="15">
        <f>P34</f>
        <v>172</v>
      </c>
      <c r="S8" s="15">
        <f t="shared" si="0"/>
        <v>2</v>
      </c>
    </row>
    <row r="9" spans="1:19" ht="15.75" customHeight="1">
      <c r="A9" s="24"/>
      <c r="B9" s="26" t="s">
        <v>3</v>
      </c>
      <c r="C9" s="26"/>
      <c r="D9" s="5">
        <v>50</v>
      </c>
      <c r="E9" s="6"/>
      <c r="F9" s="26" t="s">
        <v>6</v>
      </c>
      <c r="G9" s="26"/>
      <c r="H9" s="8"/>
      <c r="I9" s="3"/>
      <c r="J9" s="71"/>
      <c r="K9" s="72"/>
      <c r="L9" s="73"/>
      <c r="M9" s="17"/>
      <c r="N9" s="41"/>
      <c r="O9" s="42"/>
      <c r="P9" s="53"/>
      <c r="R9" s="15">
        <f>P43</f>
        <v>48</v>
      </c>
      <c r="S9" s="15">
        <f t="shared" si="0"/>
        <v>10</v>
      </c>
    </row>
    <row r="10" spans="1:19" ht="15.75" customHeight="1">
      <c r="A10" s="24"/>
      <c r="B10" s="3"/>
      <c r="C10" s="3"/>
      <c r="D10" s="3"/>
      <c r="E10" s="3"/>
      <c r="F10" s="26" t="s">
        <v>7</v>
      </c>
      <c r="G10" s="26"/>
      <c r="H10" s="8"/>
      <c r="I10" s="3"/>
      <c r="J10" s="74"/>
      <c r="K10" s="75"/>
      <c r="L10" s="76"/>
      <c r="M10" s="18"/>
      <c r="N10" s="43"/>
      <c r="O10" s="44"/>
      <c r="P10" s="53"/>
      <c r="R10" s="15">
        <f>P52</f>
        <v>152</v>
      </c>
      <c r="S10" s="15">
        <f t="shared" si="0"/>
        <v>3</v>
      </c>
    </row>
    <row r="11" spans="1:19" ht="15.75" customHeight="1">
      <c r="A11" s="24"/>
      <c r="B11" s="26" t="s">
        <v>4</v>
      </c>
      <c r="C11" s="26"/>
      <c r="D11" s="4">
        <f>(E4+E5+E6+E7+E8+D9)*2</f>
        <v>148</v>
      </c>
      <c r="E11" s="6"/>
      <c r="F11" s="26" t="s">
        <v>4</v>
      </c>
      <c r="G11" s="26"/>
      <c r="H11" s="4">
        <f>I4+I5+I6+I7+I8+H9+H10</f>
        <v>0</v>
      </c>
      <c r="I11" s="3"/>
      <c r="J11" s="3" t="s">
        <v>4</v>
      </c>
      <c r="K11" s="27">
        <v>-24</v>
      </c>
      <c r="L11" s="28"/>
      <c r="M11" s="29"/>
      <c r="N11" s="3" t="s">
        <v>4</v>
      </c>
      <c r="O11" s="19"/>
      <c r="P11" s="20" t="str">
        <f>IF(R5&lt;0,"Yếu",IF(R5&lt;=15,"Trung bình",IF(R5&lt;=30,"Khá","Xuất sắc")))</f>
        <v>Xuất sắc</v>
      </c>
      <c r="R11" s="15">
        <f>P61</f>
        <v>130</v>
      </c>
      <c r="S11" s="15">
        <f t="shared" si="0"/>
        <v>4</v>
      </c>
    </row>
    <row r="12" spans="1:19" s="7" customFormat="1" ht="15.75" customHeight="1">
      <c r="A12" s="23" t="s">
        <v>19</v>
      </c>
      <c r="B12" s="2" t="s">
        <v>1</v>
      </c>
      <c r="C12" s="3"/>
      <c r="D12" s="3"/>
      <c r="E12" s="3" t="s">
        <v>9</v>
      </c>
      <c r="F12" s="3" t="s">
        <v>5</v>
      </c>
      <c r="G12" s="3"/>
      <c r="H12" s="3"/>
      <c r="I12" s="3" t="s">
        <v>10</v>
      </c>
      <c r="J12" s="31" t="s">
        <v>27</v>
      </c>
      <c r="K12" s="32"/>
      <c r="L12" s="33"/>
      <c r="M12" s="16"/>
      <c r="N12" s="31"/>
      <c r="O12" s="40"/>
      <c r="P12" s="57">
        <f>S6</f>
        <v>6</v>
      </c>
      <c r="R12" s="15">
        <f>P70</f>
        <v>100</v>
      </c>
      <c r="S12" s="15">
        <f t="shared" si="0"/>
        <v>7</v>
      </c>
    </row>
    <row r="13" spans="1:19" ht="15.75" customHeight="1">
      <c r="A13" s="24"/>
      <c r="B13" s="3">
        <v>10</v>
      </c>
      <c r="C13" s="8">
        <v>1</v>
      </c>
      <c r="D13" s="3" t="s">
        <v>0</v>
      </c>
      <c r="E13" s="4">
        <f>C13*5</f>
        <v>5</v>
      </c>
      <c r="F13" s="3">
        <v>4</v>
      </c>
      <c r="G13" s="8"/>
      <c r="H13" s="3" t="s">
        <v>0</v>
      </c>
      <c r="I13" s="4">
        <f>G13*(-1)</f>
        <v>0</v>
      </c>
      <c r="J13" s="34"/>
      <c r="K13" s="35"/>
      <c r="L13" s="36"/>
      <c r="M13" s="17"/>
      <c r="N13" s="41"/>
      <c r="O13" s="42"/>
      <c r="P13" s="57"/>
      <c r="R13" s="15">
        <f>P79</f>
        <v>216</v>
      </c>
      <c r="S13" s="15">
        <f t="shared" si="0"/>
        <v>1</v>
      </c>
    </row>
    <row r="14" spans="1:19" ht="15.75" customHeight="1">
      <c r="A14" s="24"/>
      <c r="B14" s="3">
        <v>9</v>
      </c>
      <c r="C14" s="8">
        <v>1</v>
      </c>
      <c r="D14" s="3" t="s">
        <v>0</v>
      </c>
      <c r="E14" s="4">
        <f>C14*4</f>
        <v>4</v>
      </c>
      <c r="F14" s="3">
        <v>3</v>
      </c>
      <c r="G14" s="8"/>
      <c r="H14" s="3" t="s">
        <v>0</v>
      </c>
      <c r="I14" s="4">
        <f>G14*(-2)</f>
        <v>0</v>
      </c>
      <c r="J14" s="34"/>
      <c r="K14" s="35"/>
      <c r="L14" s="36"/>
      <c r="M14" s="17"/>
      <c r="N14" s="41"/>
      <c r="O14" s="42"/>
      <c r="P14" s="57"/>
      <c r="R14" s="15">
        <f>P88</f>
        <v>69</v>
      </c>
      <c r="S14" s="15">
        <f t="shared" si="0"/>
        <v>9</v>
      </c>
    </row>
    <row r="15" spans="1:16" ht="15.75" customHeight="1">
      <c r="A15" s="24"/>
      <c r="B15" s="3">
        <v>8</v>
      </c>
      <c r="C15" s="8">
        <v>1</v>
      </c>
      <c r="D15" s="3" t="s">
        <v>0</v>
      </c>
      <c r="E15" s="11">
        <f>C15*3</f>
        <v>3</v>
      </c>
      <c r="F15" s="3">
        <v>2</v>
      </c>
      <c r="G15" s="8"/>
      <c r="H15" s="3" t="s">
        <v>0</v>
      </c>
      <c r="I15" s="4">
        <f>G15*(-3)</f>
        <v>0</v>
      </c>
      <c r="J15" s="34"/>
      <c r="K15" s="35"/>
      <c r="L15" s="36"/>
      <c r="M15" s="17"/>
      <c r="N15" s="41"/>
      <c r="O15" s="42"/>
      <c r="P15" s="58"/>
    </row>
    <row r="16" spans="1:16" ht="15.75" customHeight="1">
      <c r="A16" s="24"/>
      <c r="B16" s="9"/>
      <c r="C16" s="10"/>
      <c r="D16" s="10"/>
      <c r="E16" s="10"/>
      <c r="F16" s="3">
        <v>1</v>
      </c>
      <c r="G16" s="8"/>
      <c r="H16" s="3" t="s">
        <v>0</v>
      </c>
      <c r="I16" s="4">
        <f>G16*(-4)</f>
        <v>0</v>
      </c>
      <c r="J16" s="34"/>
      <c r="K16" s="35"/>
      <c r="L16" s="36"/>
      <c r="M16" s="17"/>
      <c r="N16" s="41"/>
      <c r="O16" s="42"/>
      <c r="P16" s="52">
        <f>D20+H20+K20+O20</f>
        <v>112</v>
      </c>
    </row>
    <row r="17" spans="1:16" ht="15.75" customHeight="1">
      <c r="A17" s="24"/>
      <c r="B17" s="12"/>
      <c r="C17" s="10"/>
      <c r="D17" s="10"/>
      <c r="E17" s="10"/>
      <c r="F17" s="3">
        <v>0</v>
      </c>
      <c r="G17" s="8"/>
      <c r="H17" s="3" t="s">
        <v>0</v>
      </c>
      <c r="I17" s="4">
        <f>G17*(-5)</f>
        <v>0</v>
      </c>
      <c r="J17" s="34"/>
      <c r="K17" s="35"/>
      <c r="L17" s="36"/>
      <c r="M17" s="17"/>
      <c r="N17" s="41"/>
      <c r="O17" s="42"/>
      <c r="P17" s="53"/>
    </row>
    <row r="18" spans="1:16" ht="15.75" customHeight="1">
      <c r="A18" s="24"/>
      <c r="B18" s="26" t="s">
        <v>3</v>
      </c>
      <c r="C18" s="26"/>
      <c r="D18" s="5">
        <v>50</v>
      </c>
      <c r="E18" s="6"/>
      <c r="F18" s="26" t="s">
        <v>6</v>
      </c>
      <c r="G18" s="26"/>
      <c r="H18" s="8"/>
      <c r="I18" s="3"/>
      <c r="J18" s="34"/>
      <c r="K18" s="35"/>
      <c r="L18" s="36"/>
      <c r="M18" s="17"/>
      <c r="N18" s="41"/>
      <c r="O18" s="42"/>
      <c r="P18" s="53"/>
    </row>
    <row r="19" spans="1:16" ht="15.75" customHeight="1">
      <c r="A19" s="24"/>
      <c r="B19" s="3"/>
      <c r="C19" s="3"/>
      <c r="D19" s="3"/>
      <c r="E19" s="3"/>
      <c r="F19" s="26" t="s">
        <v>7</v>
      </c>
      <c r="G19" s="26"/>
      <c r="H19" s="8"/>
      <c r="I19" s="3"/>
      <c r="J19" s="37"/>
      <c r="K19" s="38"/>
      <c r="L19" s="39"/>
      <c r="M19" s="18"/>
      <c r="N19" s="43"/>
      <c r="O19" s="44"/>
      <c r="P19" s="53"/>
    </row>
    <row r="20" spans="1:16" ht="15.75" customHeight="1">
      <c r="A20" s="24"/>
      <c r="B20" s="26" t="s">
        <v>4</v>
      </c>
      <c r="C20" s="26"/>
      <c r="D20" s="4">
        <f>(E13+E14+E15+E16+E17+D18)*2</f>
        <v>124</v>
      </c>
      <c r="E20" s="6"/>
      <c r="F20" s="26" t="s">
        <v>4</v>
      </c>
      <c r="G20" s="26"/>
      <c r="H20" s="4">
        <f>I13+I14+I15+I16+I17+H18+H19</f>
        <v>0</v>
      </c>
      <c r="I20" s="3"/>
      <c r="J20" s="3" t="s">
        <v>4</v>
      </c>
      <c r="K20" s="27">
        <v>-12</v>
      </c>
      <c r="L20" s="28"/>
      <c r="M20" s="29"/>
      <c r="N20" s="3" t="s">
        <v>4</v>
      </c>
      <c r="O20" s="19"/>
      <c r="P20" s="20" t="str">
        <f>IF(R6&lt;0,"Yếu",IF(R6&lt;=15,"Trung bình",IF(R6&lt;=30,"Khá","Xuất sắc")))</f>
        <v>Xuất sắc</v>
      </c>
    </row>
    <row r="21" spans="1:16" s="7" customFormat="1" ht="15.75" customHeight="1">
      <c r="A21" s="23" t="s">
        <v>20</v>
      </c>
      <c r="B21" s="2" t="s">
        <v>1</v>
      </c>
      <c r="C21" s="3"/>
      <c r="D21" s="3"/>
      <c r="E21" s="3" t="s">
        <v>9</v>
      </c>
      <c r="F21" s="3" t="s">
        <v>5</v>
      </c>
      <c r="G21" s="3"/>
      <c r="H21" s="3"/>
      <c r="I21" s="3" t="s">
        <v>10</v>
      </c>
      <c r="J21" s="31" t="s">
        <v>35</v>
      </c>
      <c r="K21" s="32"/>
      <c r="L21" s="33"/>
      <c r="M21" s="16"/>
      <c r="N21" s="31"/>
      <c r="O21" s="40"/>
      <c r="P21" s="56">
        <f>S7</f>
        <v>7</v>
      </c>
    </row>
    <row r="22" spans="1:16" ht="15.75" customHeight="1">
      <c r="A22" s="24"/>
      <c r="B22" s="3">
        <v>10</v>
      </c>
      <c r="C22" s="8"/>
      <c r="D22" s="3" t="s">
        <v>0</v>
      </c>
      <c r="E22" s="4">
        <f>C22*5</f>
        <v>0</v>
      </c>
      <c r="F22" s="3">
        <v>4</v>
      </c>
      <c r="G22" s="8"/>
      <c r="H22" s="3" t="s">
        <v>0</v>
      </c>
      <c r="I22" s="4">
        <f>G22*(-1)</f>
        <v>0</v>
      </c>
      <c r="J22" s="34"/>
      <c r="K22" s="35"/>
      <c r="L22" s="36"/>
      <c r="M22" s="17"/>
      <c r="N22" s="41"/>
      <c r="O22" s="42"/>
      <c r="P22" s="57"/>
    </row>
    <row r="23" spans="1:16" ht="15.75" customHeight="1">
      <c r="A23" s="24"/>
      <c r="B23" s="3">
        <v>9</v>
      </c>
      <c r="C23" s="8">
        <v>1</v>
      </c>
      <c r="D23" s="3" t="s">
        <v>0</v>
      </c>
      <c r="E23" s="4">
        <f>C23*4</f>
        <v>4</v>
      </c>
      <c r="F23" s="3">
        <v>3</v>
      </c>
      <c r="G23" s="8"/>
      <c r="H23" s="3" t="s">
        <v>0</v>
      </c>
      <c r="I23" s="4">
        <f>G23*(-2)</f>
        <v>0</v>
      </c>
      <c r="J23" s="34"/>
      <c r="K23" s="35"/>
      <c r="L23" s="36"/>
      <c r="M23" s="17"/>
      <c r="N23" s="41"/>
      <c r="O23" s="42"/>
      <c r="P23" s="57"/>
    </row>
    <row r="24" spans="1:16" ht="15.75" customHeight="1">
      <c r="A24" s="24"/>
      <c r="B24" s="3">
        <v>8</v>
      </c>
      <c r="C24" s="8"/>
      <c r="D24" s="3" t="s">
        <v>0</v>
      </c>
      <c r="E24" s="11">
        <f>C24*3</f>
        <v>0</v>
      </c>
      <c r="F24" s="3">
        <v>2</v>
      </c>
      <c r="G24" s="8"/>
      <c r="H24" s="3" t="s">
        <v>0</v>
      </c>
      <c r="I24" s="4">
        <f>G24*(-3)</f>
        <v>0</v>
      </c>
      <c r="J24" s="34"/>
      <c r="K24" s="35"/>
      <c r="L24" s="36"/>
      <c r="M24" s="17"/>
      <c r="N24" s="41"/>
      <c r="O24" s="42"/>
      <c r="P24" s="58"/>
    </row>
    <row r="25" spans="1:16" ht="15.75" customHeight="1">
      <c r="A25" s="24"/>
      <c r="B25" s="9"/>
      <c r="C25" s="10"/>
      <c r="D25" s="10"/>
      <c r="E25" s="10"/>
      <c r="F25" s="3">
        <v>1</v>
      </c>
      <c r="G25" s="8"/>
      <c r="H25" s="3" t="s">
        <v>0</v>
      </c>
      <c r="I25" s="4">
        <f>G25*(-4)</f>
        <v>0</v>
      </c>
      <c r="J25" s="34"/>
      <c r="K25" s="35"/>
      <c r="L25" s="36"/>
      <c r="M25" s="17"/>
      <c r="N25" s="41"/>
      <c r="O25" s="42"/>
      <c r="P25" s="30">
        <f>D29+H29+K29+O29</f>
        <v>100</v>
      </c>
    </row>
    <row r="26" spans="1:16" ht="15.75" customHeight="1">
      <c r="A26" s="24"/>
      <c r="B26" s="12"/>
      <c r="C26" s="10"/>
      <c r="D26" s="10"/>
      <c r="E26" s="10"/>
      <c r="F26" s="3">
        <v>0</v>
      </c>
      <c r="G26" s="8"/>
      <c r="H26" s="3" t="s">
        <v>0</v>
      </c>
      <c r="I26" s="4">
        <f>G26*(-5)</f>
        <v>0</v>
      </c>
      <c r="J26" s="34"/>
      <c r="K26" s="35"/>
      <c r="L26" s="36"/>
      <c r="M26" s="17"/>
      <c r="N26" s="41"/>
      <c r="O26" s="42"/>
      <c r="P26" s="30"/>
    </row>
    <row r="27" spans="1:16" ht="15.75" customHeight="1">
      <c r="A27" s="24"/>
      <c r="B27" s="26" t="s">
        <v>3</v>
      </c>
      <c r="C27" s="26"/>
      <c r="D27" s="5">
        <v>50</v>
      </c>
      <c r="E27" s="6"/>
      <c r="F27" s="26" t="s">
        <v>6</v>
      </c>
      <c r="G27" s="26"/>
      <c r="H27" s="8"/>
      <c r="I27" s="3"/>
      <c r="J27" s="34"/>
      <c r="K27" s="35"/>
      <c r="L27" s="36"/>
      <c r="M27" s="17"/>
      <c r="N27" s="41"/>
      <c r="O27" s="42"/>
      <c r="P27" s="30"/>
    </row>
    <row r="28" spans="1:16" ht="15.75" customHeight="1">
      <c r="A28" s="24"/>
      <c r="B28" s="3"/>
      <c r="C28" s="3"/>
      <c r="D28" s="3"/>
      <c r="E28" s="3"/>
      <c r="F28" s="26" t="s">
        <v>7</v>
      </c>
      <c r="G28" s="26"/>
      <c r="H28" s="8"/>
      <c r="I28" s="3"/>
      <c r="J28" s="37"/>
      <c r="K28" s="38"/>
      <c r="L28" s="39"/>
      <c r="M28" s="18"/>
      <c r="N28" s="43"/>
      <c r="O28" s="44"/>
      <c r="P28" s="30"/>
    </row>
    <row r="29" spans="1:16" ht="15.75" customHeight="1">
      <c r="A29" s="24"/>
      <c r="B29" s="26" t="s">
        <v>4</v>
      </c>
      <c r="C29" s="26"/>
      <c r="D29" s="4">
        <f>(E22+E23+E24+E25+E26+D27)*2</f>
        <v>108</v>
      </c>
      <c r="E29" s="6"/>
      <c r="F29" s="26" t="s">
        <v>4</v>
      </c>
      <c r="G29" s="26"/>
      <c r="H29" s="4">
        <f>I22+I23+I24+I25+I26+H27+H28</f>
        <v>0</v>
      </c>
      <c r="I29" s="3"/>
      <c r="J29" s="3" t="s">
        <v>4</v>
      </c>
      <c r="K29" s="27">
        <v>-8</v>
      </c>
      <c r="L29" s="28"/>
      <c r="M29" s="29"/>
      <c r="N29" s="3" t="s">
        <v>4</v>
      </c>
      <c r="O29" s="19"/>
      <c r="P29" s="20" t="str">
        <f>IF(R7&lt;0,"Yếu",IF(R7&lt;=7,"Trung bình",IF(R7&lt;=30,"Khá","Xuất sắc")))</f>
        <v>Xuất sắc</v>
      </c>
    </row>
    <row r="30" spans="1:16" ht="15.75" customHeight="1">
      <c r="A30" s="23" t="s">
        <v>21</v>
      </c>
      <c r="B30" s="2" t="s">
        <v>1</v>
      </c>
      <c r="C30" s="3"/>
      <c r="D30" s="3"/>
      <c r="E30" s="3" t="s">
        <v>9</v>
      </c>
      <c r="F30" s="3" t="s">
        <v>5</v>
      </c>
      <c r="G30" s="3"/>
      <c r="H30" s="3"/>
      <c r="I30" s="3" t="s">
        <v>10</v>
      </c>
      <c r="J30" s="51" t="s">
        <v>28</v>
      </c>
      <c r="K30" s="32"/>
      <c r="L30" s="33"/>
      <c r="M30" s="16"/>
      <c r="N30" s="31"/>
      <c r="O30" s="40"/>
      <c r="P30" s="56">
        <f>S8</f>
        <v>2</v>
      </c>
    </row>
    <row r="31" spans="1:16" ht="15.75" customHeight="1">
      <c r="A31" s="24"/>
      <c r="B31" s="3">
        <v>10</v>
      </c>
      <c r="C31" s="8">
        <v>2</v>
      </c>
      <c r="D31" s="3" t="s">
        <v>0</v>
      </c>
      <c r="E31" s="4">
        <f>C31*5</f>
        <v>10</v>
      </c>
      <c r="F31" s="3">
        <v>4</v>
      </c>
      <c r="G31" s="8"/>
      <c r="H31" s="3" t="s">
        <v>0</v>
      </c>
      <c r="I31" s="4">
        <f>G31*(-1)</f>
        <v>0</v>
      </c>
      <c r="J31" s="34"/>
      <c r="K31" s="35"/>
      <c r="L31" s="36"/>
      <c r="M31" s="17"/>
      <c r="N31" s="41"/>
      <c r="O31" s="42"/>
      <c r="P31" s="57"/>
    </row>
    <row r="32" spans="1:16" ht="15.75" customHeight="1">
      <c r="A32" s="24"/>
      <c r="B32" s="3">
        <v>9</v>
      </c>
      <c r="C32" s="8">
        <v>5</v>
      </c>
      <c r="D32" s="3" t="s">
        <v>0</v>
      </c>
      <c r="E32" s="4">
        <f>C32*4</f>
        <v>20</v>
      </c>
      <c r="F32" s="3">
        <v>3</v>
      </c>
      <c r="G32" s="8"/>
      <c r="H32" s="3" t="s">
        <v>0</v>
      </c>
      <c r="I32" s="4">
        <f>G32*(-2)</f>
        <v>0</v>
      </c>
      <c r="J32" s="34"/>
      <c r="K32" s="35"/>
      <c r="L32" s="36"/>
      <c r="M32" s="17"/>
      <c r="N32" s="41"/>
      <c r="O32" s="42"/>
      <c r="P32" s="57"/>
    </row>
    <row r="33" spans="1:16" ht="15.75" customHeight="1">
      <c r="A33" s="24"/>
      <c r="B33" s="3">
        <v>8</v>
      </c>
      <c r="C33" s="8">
        <v>2</v>
      </c>
      <c r="D33" s="3" t="s">
        <v>0</v>
      </c>
      <c r="E33" s="11">
        <f>C33*3</f>
        <v>6</v>
      </c>
      <c r="F33" s="3">
        <v>2</v>
      </c>
      <c r="G33" s="8"/>
      <c r="H33" s="3" t="s">
        <v>0</v>
      </c>
      <c r="I33" s="4">
        <f>G33*(-3)</f>
        <v>0</v>
      </c>
      <c r="J33" s="34"/>
      <c r="K33" s="35"/>
      <c r="L33" s="36"/>
      <c r="M33" s="17"/>
      <c r="N33" s="41"/>
      <c r="O33" s="42"/>
      <c r="P33" s="58"/>
    </row>
    <row r="34" spans="1:16" ht="15.75" customHeight="1">
      <c r="A34" s="24"/>
      <c r="B34" s="9"/>
      <c r="C34" s="10"/>
      <c r="D34" s="10"/>
      <c r="E34" s="10"/>
      <c r="F34" s="3">
        <v>1</v>
      </c>
      <c r="G34" s="8"/>
      <c r="H34" s="3" t="s">
        <v>0</v>
      </c>
      <c r="I34" s="4">
        <f>G34*(-4)</f>
        <v>0</v>
      </c>
      <c r="J34" s="34"/>
      <c r="K34" s="35"/>
      <c r="L34" s="36"/>
      <c r="M34" s="17"/>
      <c r="N34" s="41"/>
      <c r="O34" s="42"/>
      <c r="P34" s="30">
        <f>D38+H38+K38+O38</f>
        <v>172</v>
      </c>
    </row>
    <row r="35" spans="1:16" ht="15.75" customHeight="1">
      <c r="A35" s="24"/>
      <c r="B35" s="12"/>
      <c r="C35" s="10"/>
      <c r="D35" s="10"/>
      <c r="E35" s="10"/>
      <c r="F35" s="3">
        <v>0</v>
      </c>
      <c r="G35" s="8"/>
      <c r="H35" s="3" t="s">
        <v>0</v>
      </c>
      <c r="I35" s="4">
        <f>G35*(-5)</f>
        <v>0</v>
      </c>
      <c r="J35" s="34"/>
      <c r="K35" s="35"/>
      <c r="L35" s="36"/>
      <c r="M35" s="17"/>
      <c r="N35" s="41"/>
      <c r="O35" s="42"/>
      <c r="P35" s="30"/>
    </row>
    <row r="36" spans="1:16" ht="15.75" customHeight="1">
      <c r="A36" s="24"/>
      <c r="B36" s="26" t="s">
        <v>3</v>
      </c>
      <c r="C36" s="26"/>
      <c r="D36" s="5">
        <v>50</v>
      </c>
      <c r="E36" s="6"/>
      <c r="F36" s="26" t="s">
        <v>6</v>
      </c>
      <c r="G36" s="26"/>
      <c r="H36" s="8"/>
      <c r="I36" s="3"/>
      <c r="J36" s="34"/>
      <c r="K36" s="35"/>
      <c r="L36" s="36"/>
      <c r="M36" s="17"/>
      <c r="N36" s="41"/>
      <c r="O36" s="42"/>
      <c r="P36" s="30"/>
    </row>
    <row r="37" spans="1:16" ht="15.75" customHeight="1">
      <c r="A37" s="24"/>
      <c r="B37" s="3"/>
      <c r="C37" s="3"/>
      <c r="D37" s="3"/>
      <c r="E37" s="3"/>
      <c r="F37" s="26" t="s">
        <v>7</v>
      </c>
      <c r="G37" s="26"/>
      <c r="H37" s="8"/>
      <c r="I37" s="3"/>
      <c r="J37" s="37"/>
      <c r="K37" s="38"/>
      <c r="L37" s="39"/>
      <c r="M37" s="18"/>
      <c r="N37" s="43"/>
      <c r="O37" s="44"/>
      <c r="P37" s="30"/>
    </row>
    <row r="38" spans="1:16" ht="15.75" customHeight="1">
      <c r="A38" s="24"/>
      <c r="B38" s="26" t="s">
        <v>4</v>
      </c>
      <c r="C38" s="26"/>
      <c r="D38" s="4">
        <f>(E31+E32+E33+E34+E35+D36)*2</f>
        <v>172</v>
      </c>
      <c r="E38" s="6"/>
      <c r="F38" s="26" t="s">
        <v>4</v>
      </c>
      <c r="G38" s="26"/>
      <c r="H38" s="4">
        <f>I31+I32+I33+I34+I35+H36+H37</f>
        <v>0</v>
      </c>
      <c r="I38" s="3"/>
      <c r="J38" s="3" t="s">
        <v>4</v>
      </c>
      <c r="K38" s="27"/>
      <c r="L38" s="28"/>
      <c r="M38" s="29"/>
      <c r="N38" s="3" t="s">
        <v>4</v>
      </c>
      <c r="O38" s="19"/>
      <c r="P38" s="20" t="str">
        <f>IF(R8&lt;0,"Yếu",IF(R8&lt;=7,"Trung bình",IF(R8&lt;=30,"Khá","Xuất sắc")))</f>
        <v>Xuất sắc</v>
      </c>
    </row>
    <row r="39" spans="1:16" ht="15.75" customHeight="1">
      <c r="A39" s="23" t="s">
        <v>15</v>
      </c>
      <c r="B39" s="2" t="s">
        <v>1</v>
      </c>
      <c r="C39" s="3"/>
      <c r="D39" s="3"/>
      <c r="E39" s="3" t="s">
        <v>9</v>
      </c>
      <c r="F39" s="3" t="s">
        <v>5</v>
      </c>
      <c r="G39" s="3"/>
      <c r="H39" s="3"/>
      <c r="I39" s="3" t="s">
        <v>10</v>
      </c>
      <c r="J39" s="77" t="s">
        <v>33</v>
      </c>
      <c r="K39" s="78"/>
      <c r="L39" s="79"/>
      <c r="M39" s="16"/>
      <c r="N39" s="31"/>
      <c r="O39" s="40"/>
      <c r="P39" s="56">
        <f>S9</f>
        <v>10</v>
      </c>
    </row>
    <row r="40" spans="1:16" ht="15.75" customHeight="1">
      <c r="A40" s="24"/>
      <c r="B40" s="3">
        <v>10</v>
      </c>
      <c r="C40" s="8"/>
      <c r="D40" s="3" t="s">
        <v>0</v>
      </c>
      <c r="E40" s="4">
        <f>C40*5</f>
        <v>0</v>
      </c>
      <c r="F40" s="3">
        <v>4</v>
      </c>
      <c r="G40" s="8"/>
      <c r="H40" s="3" t="s">
        <v>0</v>
      </c>
      <c r="I40" s="4">
        <f>G40*(-1)</f>
        <v>0</v>
      </c>
      <c r="J40" s="80"/>
      <c r="K40" s="81"/>
      <c r="L40" s="82"/>
      <c r="M40" s="17"/>
      <c r="N40" s="41"/>
      <c r="O40" s="42"/>
      <c r="P40" s="57"/>
    </row>
    <row r="41" spans="1:16" ht="15.75" customHeight="1">
      <c r="A41" s="24"/>
      <c r="B41" s="3">
        <v>9</v>
      </c>
      <c r="C41" s="8"/>
      <c r="D41" s="3" t="s">
        <v>0</v>
      </c>
      <c r="E41" s="4">
        <f>C41*4</f>
        <v>0</v>
      </c>
      <c r="F41" s="3">
        <v>3</v>
      </c>
      <c r="G41" s="8"/>
      <c r="H41" s="3" t="s">
        <v>0</v>
      </c>
      <c r="I41" s="4">
        <f>G41*(-2)</f>
        <v>0</v>
      </c>
      <c r="J41" s="80"/>
      <c r="K41" s="81"/>
      <c r="L41" s="82"/>
      <c r="M41" s="17"/>
      <c r="N41" s="41"/>
      <c r="O41" s="42"/>
      <c r="P41" s="57"/>
    </row>
    <row r="42" spans="1:16" ht="15.75" customHeight="1">
      <c r="A42" s="24"/>
      <c r="B42" s="3">
        <v>8</v>
      </c>
      <c r="C42" s="8"/>
      <c r="D42" s="3" t="s">
        <v>0</v>
      </c>
      <c r="E42" s="11">
        <f>C42*3</f>
        <v>0</v>
      </c>
      <c r="F42" s="3">
        <v>2</v>
      </c>
      <c r="G42" s="8"/>
      <c r="H42" s="3" t="s">
        <v>0</v>
      </c>
      <c r="I42" s="4">
        <f>G42*(-3)</f>
        <v>0</v>
      </c>
      <c r="J42" s="80"/>
      <c r="K42" s="81"/>
      <c r="L42" s="82"/>
      <c r="M42" s="17"/>
      <c r="N42" s="41"/>
      <c r="O42" s="42"/>
      <c r="P42" s="58"/>
    </row>
    <row r="43" spans="1:16" ht="15.75" customHeight="1">
      <c r="A43" s="24"/>
      <c r="B43" s="9"/>
      <c r="C43" s="10"/>
      <c r="D43" s="10"/>
      <c r="E43" s="10"/>
      <c r="F43" s="3">
        <v>1</v>
      </c>
      <c r="G43" s="8"/>
      <c r="H43" s="3" t="s">
        <v>0</v>
      </c>
      <c r="I43" s="4">
        <f>G43*(-4)</f>
        <v>0</v>
      </c>
      <c r="J43" s="80"/>
      <c r="K43" s="81"/>
      <c r="L43" s="82"/>
      <c r="M43" s="17"/>
      <c r="N43" s="41"/>
      <c r="O43" s="42"/>
      <c r="P43" s="30">
        <f>D47+H47+K47+O47</f>
        <v>48</v>
      </c>
    </row>
    <row r="44" spans="1:16" ht="15.75" customHeight="1">
      <c r="A44" s="24"/>
      <c r="B44" s="12"/>
      <c r="C44" s="10"/>
      <c r="D44" s="10"/>
      <c r="E44" s="10"/>
      <c r="F44" s="3">
        <v>0</v>
      </c>
      <c r="G44" s="8"/>
      <c r="H44" s="3" t="s">
        <v>0</v>
      </c>
      <c r="I44" s="4">
        <f>G44*(-5)</f>
        <v>0</v>
      </c>
      <c r="J44" s="80"/>
      <c r="K44" s="81"/>
      <c r="L44" s="82"/>
      <c r="M44" s="17"/>
      <c r="N44" s="41"/>
      <c r="O44" s="42"/>
      <c r="P44" s="30"/>
    </row>
    <row r="45" spans="1:16" ht="15.75" customHeight="1">
      <c r="A45" s="24"/>
      <c r="B45" s="26" t="s">
        <v>3</v>
      </c>
      <c r="C45" s="26"/>
      <c r="D45" s="5">
        <v>50</v>
      </c>
      <c r="E45" s="6"/>
      <c r="F45" s="26" t="s">
        <v>6</v>
      </c>
      <c r="G45" s="26"/>
      <c r="H45" s="8"/>
      <c r="I45" s="3"/>
      <c r="J45" s="80"/>
      <c r="K45" s="81"/>
      <c r="L45" s="82"/>
      <c r="M45" s="17"/>
      <c r="N45" s="41"/>
      <c r="O45" s="42"/>
      <c r="P45" s="30"/>
    </row>
    <row r="46" spans="1:16" ht="15.75" customHeight="1">
      <c r="A46" s="24"/>
      <c r="B46" s="3"/>
      <c r="C46" s="3"/>
      <c r="D46" s="3"/>
      <c r="E46" s="3"/>
      <c r="F46" s="26" t="s">
        <v>7</v>
      </c>
      <c r="G46" s="26"/>
      <c r="H46" s="8"/>
      <c r="I46" s="3"/>
      <c r="J46" s="83"/>
      <c r="K46" s="84"/>
      <c r="L46" s="85"/>
      <c r="M46" s="18"/>
      <c r="N46" s="43"/>
      <c r="O46" s="44"/>
      <c r="P46" s="30"/>
    </row>
    <row r="47" spans="1:16" ht="15.75" customHeight="1">
      <c r="A47" s="50"/>
      <c r="B47" s="26" t="s">
        <v>4</v>
      </c>
      <c r="C47" s="26"/>
      <c r="D47" s="4">
        <v>100</v>
      </c>
      <c r="E47" s="6"/>
      <c r="F47" s="26" t="s">
        <v>4</v>
      </c>
      <c r="G47" s="26"/>
      <c r="H47" s="4">
        <f>I40+I41+I42+I43+I44+H45+H46</f>
        <v>0</v>
      </c>
      <c r="I47" s="3"/>
      <c r="J47" s="3" t="s">
        <v>4</v>
      </c>
      <c r="K47" s="27">
        <v>-52</v>
      </c>
      <c r="L47" s="28"/>
      <c r="M47" s="29"/>
      <c r="N47" s="3" t="s">
        <v>4</v>
      </c>
      <c r="O47" s="19"/>
      <c r="P47" s="20" t="str">
        <f>IF(R9&lt;0,"Yếu",IF(R9&lt;=7,"Trung bình",IF(R9&lt;=30,"Khá","Xuất sắc")))</f>
        <v>Xuất sắc</v>
      </c>
    </row>
    <row r="48" spans="1:16" ht="15.75" customHeight="1">
      <c r="A48" s="48" t="s">
        <v>22</v>
      </c>
      <c r="B48" s="2" t="s">
        <v>1</v>
      </c>
      <c r="C48" s="3"/>
      <c r="D48" s="3"/>
      <c r="E48" s="3" t="s">
        <v>9</v>
      </c>
      <c r="F48" s="3" t="s">
        <v>5</v>
      </c>
      <c r="G48" s="3"/>
      <c r="H48" s="3"/>
      <c r="I48" s="3" t="s">
        <v>10</v>
      </c>
      <c r="J48" s="31" t="s">
        <v>29</v>
      </c>
      <c r="K48" s="32"/>
      <c r="L48" s="33"/>
      <c r="M48" s="16"/>
      <c r="N48" s="31"/>
      <c r="O48" s="40"/>
      <c r="P48" s="65">
        <f>S10</f>
        <v>3</v>
      </c>
    </row>
    <row r="49" spans="1:16" ht="15.75" customHeight="1">
      <c r="A49" s="26"/>
      <c r="B49" s="3">
        <v>10</v>
      </c>
      <c r="C49" s="8">
        <v>2</v>
      </c>
      <c r="D49" s="3" t="s">
        <v>0</v>
      </c>
      <c r="E49" s="4">
        <f>C49*5</f>
        <v>10</v>
      </c>
      <c r="F49" s="3">
        <v>4</v>
      </c>
      <c r="G49" s="8"/>
      <c r="H49" s="3" t="s">
        <v>0</v>
      </c>
      <c r="I49" s="4">
        <f>G49*(-1)</f>
        <v>0</v>
      </c>
      <c r="J49" s="34"/>
      <c r="K49" s="35"/>
      <c r="L49" s="36"/>
      <c r="M49" s="17"/>
      <c r="N49" s="41"/>
      <c r="O49" s="42"/>
      <c r="P49" s="66"/>
    </row>
    <row r="50" spans="1:16" ht="15.75" customHeight="1">
      <c r="A50" s="26"/>
      <c r="B50" s="3">
        <v>9</v>
      </c>
      <c r="C50" s="8">
        <v>1</v>
      </c>
      <c r="D50" s="3" t="s">
        <v>0</v>
      </c>
      <c r="E50" s="4">
        <f>C50*4</f>
        <v>4</v>
      </c>
      <c r="F50" s="3">
        <v>3</v>
      </c>
      <c r="G50" s="8"/>
      <c r="H50" s="3" t="s">
        <v>0</v>
      </c>
      <c r="I50" s="4">
        <f>G50*(-2)</f>
        <v>0</v>
      </c>
      <c r="J50" s="34"/>
      <c r="K50" s="35"/>
      <c r="L50" s="36"/>
      <c r="M50" s="17"/>
      <c r="N50" s="41"/>
      <c r="O50" s="42"/>
      <c r="P50" s="66"/>
    </row>
    <row r="51" spans="1:16" ht="15.75" customHeight="1">
      <c r="A51" s="26"/>
      <c r="B51" s="3">
        <v>8</v>
      </c>
      <c r="C51" s="8">
        <v>4</v>
      </c>
      <c r="D51" s="3" t="s">
        <v>0</v>
      </c>
      <c r="E51" s="11">
        <f>C51*3</f>
        <v>12</v>
      </c>
      <c r="F51" s="3">
        <v>2</v>
      </c>
      <c r="G51" s="8"/>
      <c r="H51" s="3" t="s">
        <v>0</v>
      </c>
      <c r="I51" s="4">
        <f>G51*(-3)</f>
        <v>0</v>
      </c>
      <c r="J51" s="34"/>
      <c r="K51" s="35"/>
      <c r="L51" s="36"/>
      <c r="M51" s="17"/>
      <c r="N51" s="41"/>
      <c r="O51" s="42"/>
      <c r="P51" s="67"/>
    </row>
    <row r="52" spans="1:16" ht="15.75" customHeight="1">
      <c r="A52" s="26"/>
      <c r="B52" s="9"/>
      <c r="C52" s="10"/>
      <c r="D52" s="10"/>
      <c r="E52" s="10"/>
      <c r="F52" s="3">
        <v>1</v>
      </c>
      <c r="G52" s="8"/>
      <c r="H52" s="3" t="s">
        <v>0</v>
      </c>
      <c r="I52" s="4">
        <f>G52*(-4)</f>
        <v>0</v>
      </c>
      <c r="J52" s="34"/>
      <c r="K52" s="35"/>
      <c r="L52" s="36"/>
      <c r="M52" s="17"/>
      <c r="N52" s="41"/>
      <c r="O52" s="42"/>
      <c r="P52" s="30">
        <f>D56+H56+K56+O56</f>
        <v>152</v>
      </c>
    </row>
    <row r="53" spans="1:16" ht="15.75" customHeight="1">
      <c r="A53" s="26"/>
      <c r="B53" s="12"/>
      <c r="C53" s="10"/>
      <c r="D53" s="10"/>
      <c r="E53" s="10"/>
      <c r="F53" s="3">
        <v>0</v>
      </c>
      <c r="G53" s="8"/>
      <c r="H53" s="3" t="s">
        <v>0</v>
      </c>
      <c r="I53" s="4">
        <f>G53*(-5)</f>
        <v>0</v>
      </c>
      <c r="J53" s="34"/>
      <c r="K53" s="35"/>
      <c r="L53" s="36"/>
      <c r="M53" s="17"/>
      <c r="N53" s="41"/>
      <c r="O53" s="42"/>
      <c r="P53" s="30"/>
    </row>
    <row r="54" spans="1:16" ht="15.75" customHeight="1">
      <c r="A54" s="26"/>
      <c r="B54" s="26" t="s">
        <v>3</v>
      </c>
      <c r="C54" s="26"/>
      <c r="D54" s="5">
        <v>50</v>
      </c>
      <c r="E54" s="6"/>
      <c r="F54" s="26" t="s">
        <v>6</v>
      </c>
      <c r="G54" s="26"/>
      <c r="H54" s="8"/>
      <c r="I54" s="3"/>
      <c r="J54" s="34"/>
      <c r="K54" s="35"/>
      <c r="L54" s="36"/>
      <c r="M54" s="17"/>
      <c r="N54" s="41"/>
      <c r="O54" s="42"/>
      <c r="P54" s="30"/>
    </row>
    <row r="55" spans="1:16" ht="15.75" customHeight="1">
      <c r="A55" s="26"/>
      <c r="B55" s="3"/>
      <c r="C55" s="3"/>
      <c r="D55" s="3"/>
      <c r="E55" s="3"/>
      <c r="F55" s="26" t="s">
        <v>7</v>
      </c>
      <c r="G55" s="26"/>
      <c r="H55" s="8"/>
      <c r="I55" s="3"/>
      <c r="J55" s="37"/>
      <c r="K55" s="38"/>
      <c r="L55" s="39"/>
      <c r="M55" s="18"/>
      <c r="N55" s="43"/>
      <c r="O55" s="44"/>
      <c r="P55" s="30"/>
    </row>
    <row r="56" spans="1:16" ht="15.75" customHeight="1">
      <c r="A56" s="26"/>
      <c r="B56" s="26" t="s">
        <v>4</v>
      </c>
      <c r="C56" s="26"/>
      <c r="D56" s="4">
        <f>(E49+E50+E51+E52+E53+D54)*2</f>
        <v>152</v>
      </c>
      <c r="E56" s="6"/>
      <c r="F56" s="26" t="s">
        <v>4</v>
      </c>
      <c r="G56" s="26"/>
      <c r="H56" s="4">
        <f>I49+I50+I51+I52+I53+H54+H55</f>
        <v>0</v>
      </c>
      <c r="I56" s="3"/>
      <c r="J56" s="3" t="s">
        <v>4</v>
      </c>
      <c r="K56" s="27"/>
      <c r="L56" s="28"/>
      <c r="M56" s="29"/>
      <c r="N56" s="3" t="s">
        <v>4</v>
      </c>
      <c r="O56" s="19"/>
      <c r="P56" s="20" t="str">
        <f>IF(R10&lt;0,"Yếu",IF(R10&lt;=7,"Trung bình",IF(R10&lt;=30,"Khá","Xuất sắc")))</f>
        <v>Xuất sắc</v>
      </c>
    </row>
    <row r="57" spans="1:16" s="7" customFormat="1" ht="15.75" customHeight="1">
      <c r="A57" s="48" t="s">
        <v>23</v>
      </c>
      <c r="B57" s="2" t="s">
        <v>1</v>
      </c>
      <c r="C57" s="3"/>
      <c r="D57" s="3"/>
      <c r="E57" s="3" t="s">
        <v>9</v>
      </c>
      <c r="F57" s="3" t="s">
        <v>5</v>
      </c>
      <c r="G57" s="3"/>
      <c r="H57" s="3"/>
      <c r="I57" s="3" t="s">
        <v>10</v>
      </c>
      <c r="J57" s="31" t="s">
        <v>36</v>
      </c>
      <c r="K57" s="32"/>
      <c r="L57" s="33"/>
      <c r="M57" s="16"/>
      <c r="N57" s="31"/>
      <c r="O57" s="40"/>
      <c r="P57" s="49">
        <f>S11</f>
        <v>4</v>
      </c>
    </row>
    <row r="58" spans="1:16" ht="15.75" customHeight="1">
      <c r="A58" s="26"/>
      <c r="B58" s="3">
        <v>10</v>
      </c>
      <c r="C58" s="8"/>
      <c r="D58" s="3" t="s">
        <v>0</v>
      </c>
      <c r="E58" s="4">
        <f>C58*5</f>
        <v>0</v>
      </c>
      <c r="F58" s="3">
        <v>4</v>
      </c>
      <c r="G58" s="8"/>
      <c r="H58" s="3" t="s">
        <v>0</v>
      </c>
      <c r="I58" s="4">
        <f>G58*(-1)</f>
        <v>0</v>
      </c>
      <c r="J58" s="34"/>
      <c r="K58" s="35"/>
      <c r="L58" s="36"/>
      <c r="M58" s="17"/>
      <c r="N58" s="41"/>
      <c r="O58" s="42"/>
      <c r="P58" s="49"/>
    </row>
    <row r="59" spans="1:16" ht="15.75" customHeight="1">
      <c r="A59" s="26"/>
      <c r="B59" s="3">
        <v>9</v>
      </c>
      <c r="C59" s="8">
        <v>3</v>
      </c>
      <c r="D59" s="3" t="s">
        <v>0</v>
      </c>
      <c r="E59" s="4">
        <f>C59*4</f>
        <v>12</v>
      </c>
      <c r="F59" s="3">
        <v>3</v>
      </c>
      <c r="G59" s="8"/>
      <c r="H59" s="3" t="s">
        <v>0</v>
      </c>
      <c r="I59" s="4">
        <f>G59*(-2)</f>
        <v>0</v>
      </c>
      <c r="J59" s="34"/>
      <c r="K59" s="35"/>
      <c r="L59" s="36"/>
      <c r="M59" s="17"/>
      <c r="N59" s="41"/>
      <c r="O59" s="42"/>
      <c r="P59" s="49"/>
    </row>
    <row r="60" spans="1:16" ht="15.75" customHeight="1">
      <c r="A60" s="26"/>
      <c r="B60" s="3">
        <v>8</v>
      </c>
      <c r="C60" s="8">
        <v>1</v>
      </c>
      <c r="D60" s="3" t="s">
        <v>0</v>
      </c>
      <c r="E60" s="11">
        <f>C60*3</f>
        <v>3</v>
      </c>
      <c r="F60" s="3">
        <v>2</v>
      </c>
      <c r="G60" s="8"/>
      <c r="H60" s="3" t="s">
        <v>0</v>
      </c>
      <c r="I60" s="4">
        <f>G60*(-3)</f>
        <v>0</v>
      </c>
      <c r="J60" s="34"/>
      <c r="K60" s="35"/>
      <c r="L60" s="36"/>
      <c r="M60" s="17"/>
      <c r="N60" s="41"/>
      <c r="O60" s="42"/>
      <c r="P60" s="49"/>
    </row>
    <row r="61" spans="1:16" ht="15.75" customHeight="1">
      <c r="A61" s="26"/>
      <c r="B61" s="9"/>
      <c r="C61" s="10"/>
      <c r="D61" s="10"/>
      <c r="E61" s="10"/>
      <c r="F61" s="3">
        <v>1</v>
      </c>
      <c r="G61" s="8"/>
      <c r="H61" s="3" t="s">
        <v>0</v>
      </c>
      <c r="I61" s="4">
        <f>G61*(-4)</f>
        <v>0</v>
      </c>
      <c r="J61" s="34"/>
      <c r="K61" s="35"/>
      <c r="L61" s="36"/>
      <c r="M61" s="17"/>
      <c r="N61" s="41"/>
      <c r="O61" s="42"/>
      <c r="P61" s="45">
        <f>D65+H65+K65+O65</f>
        <v>130</v>
      </c>
    </row>
    <row r="62" spans="1:16" ht="15.75" customHeight="1">
      <c r="A62" s="26"/>
      <c r="B62" s="12"/>
      <c r="C62" s="10"/>
      <c r="D62" s="10"/>
      <c r="E62" s="10"/>
      <c r="F62" s="3">
        <v>0</v>
      </c>
      <c r="G62" s="8"/>
      <c r="H62" s="3" t="s">
        <v>0</v>
      </c>
      <c r="I62" s="4">
        <f>G62*(-5)</f>
        <v>0</v>
      </c>
      <c r="J62" s="34"/>
      <c r="K62" s="35"/>
      <c r="L62" s="36"/>
      <c r="M62" s="17"/>
      <c r="N62" s="41"/>
      <c r="O62" s="42"/>
      <c r="P62" s="46"/>
    </row>
    <row r="63" spans="1:16" ht="15.75" customHeight="1">
      <c r="A63" s="26"/>
      <c r="B63" s="26" t="s">
        <v>3</v>
      </c>
      <c r="C63" s="26"/>
      <c r="D63" s="5">
        <v>50</v>
      </c>
      <c r="E63" s="6"/>
      <c r="F63" s="26" t="s">
        <v>6</v>
      </c>
      <c r="G63" s="26"/>
      <c r="H63" s="8"/>
      <c r="I63" s="3"/>
      <c r="J63" s="34"/>
      <c r="K63" s="35"/>
      <c r="L63" s="36"/>
      <c r="M63" s="17"/>
      <c r="N63" s="41"/>
      <c r="O63" s="42"/>
      <c r="P63" s="46"/>
    </row>
    <row r="64" spans="1:16" ht="15.75" customHeight="1">
      <c r="A64" s="26"/>
      <c r="B64" s="3"/>
      <c r="C64" s="3"/>
      <c r="D64" s="3"/>
      <c r="E64" s="3"/>
      <c r="F64" s="26" t="s">
        <v>7</v>
      </c>
      <c r="G64" s="26"/>
      <c r="H64" s="8"/>
      <c r="I64" s="3"/>
      <c r="J64" s="37"/>
      <c r="K64" s="38"/>
      <c r="L64" s="39"/>
      <c r="M64" s="18"/>
      <c r="N64" s="43"/>
      <c r="O64" s="44"/>
      <c r="P64" s="47"/>
    </row>
    <row r="65" spans="1:16" ht="15.75" customHeight="1">
      <c r="A65" s="26"/>
      <c r="B65" s="26" t="s">
        <v>4</v>
      </c>
      <c r="C65" s="26"/>
      <c r="D65" s="4">
        <f>(E58+E59+E60+E61+E62+D63)*2</f>
        <v>130</v>
      </c>
      <c r="E65" s="6"/>
      <c r="F65" s="26" t="s">
        <v>4</v>
      </c>
      <c r="G65" s="26"/>
      <c r="H65" s="4">
        <f>I58+I59+I60+I61+I62+H63+H64</f>
        <v>0</v>
      </c>
      <c r="I65" s="3"/>
      <c r="J65" s="3" t="s">
        <v>4</v>
      </c>
      <c r="K65" s="27"/>
      <c r="L65" s="28"/>
      <c r="M65" s="29"/>
      <c r="N65" s="3" t="s">
        <v>4</v>
      </c>
      <c r="O65" s="19"/>
      <c r="P65" s="21" t="str">
        <f>IF(R11&lt;0,"Yếu",IF(R11&lt;=7,"Trung bình",IF(R11&lt;=30,"Khá","Xuất sắc")))</f>
        <v>Xuất sắc</v>
      </c>
    </row>
    <row r="66" spans="1:16" ht="15.75" customHeight="1">
      <c r="A66" s="23" t="s">
        <v>24</v>
      </c>
      <c r="B66" s="2" t="s">
        <v>1</v>
      </c>
      <c r="C66" s="3"/>
      <c r="D66" s="3"/>
      <c r="E66" s="3" t="s">
        <v>9</v>
      </c>
      <c r="F66" s="3" t="s">
        <v>5</v>
      </c>
      <c r="G66" s="3"/>
      <c r="H66" s="3"/>
      <c r="I66" s="3" t="s">
        <v>10</v>
      </c>
      <c r="J66" s="31" t="s">
        <v>30</v>
      </c>
      <c r="K66" s="32"/>
      <c r="L66" s="33"/>
      <c r="M66" s="16"/>
      <c r="N66" s="31"/>
      <c r="O66" s="40"/>
      <c r="P66" s="25">
        <f>S12</f>
        <v>7</v>
      </c>
    </row>
    <row r="67" spans="1:16" ht="15.75" customHeight="1">
      <c r="A67" s="24"/>
      <c r="B67" s="3">
        <v>10</v>
      </c>
      <c r="C67" s="8"/>
      <c r="D67" s="3" t="s">
        <v>0</v>
      </c>
      <c r="E67" s="4">
        <f>C67*5</f>
        <v>0</v>
      </c>
      <c r="F67" s="3">
        <v>4</v>
      </c>
      <c r="G67" s="8"/>
      <c r="H67" s="3" t="s">
        <v>0</v>
      </c>
      <c r="I67" s="4">
        <f>G67*(-1)</f>
        <v>0</v>
      </c>
      <c r="J67" s="34"/>
      <c r="K67" s="35"/>
      <c r="L67" s="36"/>
      <c r="M67" s="17"/>
      <c r="N67" s="41"/>
      <c r="O67" s="42"/>
      <c r="P67" s="25"/>
    </row>
    <row r="68" spans="1:16" ht="15.75" customHeight="1">
      <c r="A68" s="24"/>
      <c r="B68" s="3">
        <v>9</v>
      </c>
      <c r="C68" s="8"/>
      <c r="D68" s="3" t="s">
        <v>0</v>
      </c>
      <c r="E68" s="4">
        <f>C68*4</f>
        <v>0</v>
      </c>
      <c r="F68" s="3">
        <v>3</v>
      </c>
      <c r="G68" s="8"/>
      <c r="H68" s="3" t="s">
        <v>0</v>
      </c>
      <c r="I68" s="4">
        <f>G68*(-2)</f>
        <v>0</v>
      </c>
      <c r="J68" s="34"/>
      <c r="K68" s="35"/>
      <c r="L68" s="36"/>
      <c r="M68" s="17"/>
      <c r="N68" s="41"/>
      <c r="O68" s="42"/>
      <c r="P68" s="25"/>
    </row>
    <row r="69" spans="1:16" ht="15.75" customHeight="1">
      <c r="A69" s="24"/>
      <c r="B69" s="3">
        <v>8</v>
      </c>
      <c r="C69" s="8"/>
      <c r="D69" s="3" t="s">
        <v>0</v>
      </c>
      <c r="E69" s="11">
        <f>C69*3</f>
        <v>0</v>
      </c>
      <c r="F69" s="3">
        <v>2</v>
      </c>
      <c r="G69" s="8"/>
      <c r="H69" s="3" t="s">
        <v>0</v>
      </c>
      <c r="I69" s="4">
        <f>G69*(-3)</f>
        <v>0</v>
      </c>
      <c r="J69" s="34"/>
      <c r="K69" s="35"/>
      <c r="L69" s="36"/>
      <c r="M69" s="17"/>
      <c r="N69" s="41"/>
      <c r="O69" s="42"/>
      <c r="P69" s="25"/>
    </row>
    <row r="70" spans="1:16" ht="15.75" customHeight="1">
      <c r="A70" s="24"/>
      <c r="B70" s="9"/>
      <c r="C70" s="10"/>
      <c r="D70" s="10"/>
      <c r="E70" s="10"/>
      <c r="F70" s="3">
        <v>1</v>
      </c>
      <c r="G70" s="8"/>
      <c r="H70" s="3" t="s">
        <v>0</v>
      </c>
      <c r="I70" s="4">
        <f>G70*(-4)</f>
        <v>0</v>
      </c>
      <c r="J70" s="34"/>
      <c r="K70" s="35"/>
      <c r="L70" s="36"/>
      <c r="M70" s="17"/>
      <c r="N70" s="41"/>
      <c r="O70" s="42"/>
      <c r="P70" s="30">
        <f>D74+H74+K74+O74</f>
        <v>100</v>
      </c>
    </row>
    <row r="71" spans="1:16" ht="15.75" customHeight="1">
      <c r="A71" s="24"/>
      <c r="B71" s="12"/>
      <c r="C71" s="10"/>
      <c r="D71" s="10"/>
      <c r="E71" s="10"/>
      <c r="F71" s="3">
        <v>0</v>
      </c>
      <c r="G71" s="8"/>
      <c r="H71" s="3" t="s">
        <v>0</v>
      </c>
      <c r="I71" s="4">
        <f>G71*(-5)</f>
        <v>0</v>
      </c>
      <c r="J71" s="34"/>
      <c r="K71" s="35"/>
      <c r="L71" s="36"/>
      <c r="M71" s="17"/>
      <c r="N71" s="41"/>
      <c r="O71" s="42"/>
      <c r="P71" s="30"/>
    </row>
    <row r="72" spans="1:16" ht="15.75" customHeight="1">
      <c r="A72" s="24"/>
      <c r="B72" s="26" t="s">
        <v>3</v>
      </c>
      <c r="C72" s="26"/>
      <c r="D72" s="5">
        <v>50</v>
      </c>
      <c r="E72" s="6"/>
      <c r="F72" s="26" t="s">
        <v>6</v>
      </c>
      <c r="G72" s="26"/>
      <c r="H72" s="8"/>
      <c r="I72" s="3"/>
      <c r="J72" s="34"/>
      <c r="K72" s="35"/>
      <c r="L72" s="36"/>
      <c r="M72" s="17"/>
      <c r="N72" s="41"/>
      <c r="O72" s="42"/>
      <c r="P72" s="30"/>
    </row>
    <row r="73" spans="1:16" ht="15.75" customHeight="1">
      <c r="A73" s="24"/>
      <c r="B73" s="3"/>
      <c r="C73" s="3"/>
      <c r="D73" s="3"/>
      <c r="E73" s="3"/>
      <c r="F73" s="26" t="s">
        <v>7</v>
      </c>
      <c r="G73" s="26"/>
      <c r="H73" s="8"/>
      <c r="I73" s="3"/>
      <c r="J73" s="37"/>
      <c r="K73" s="38"/>
      <c r="L73" s="39"/>
      <c r="M73" s="18"/>
      <c r="N73" s="43"/>
      <c r="O73" s="44"/>
      <c r="P73" s="30"/>
    </row>
    <row r="74" spans="1:16" ht="15.75" customHeight="1">
      <c r="A74" s="24"/>
      <c r="B74" s="26" t="s">
        <v>4</v>
      </c>
      <c r="C74" s="26"/>
      <c r="D74" s="4">
        <v>100</v>
      </c>
      <c r="E74" s="6"/>
      <c r="F74" s="26" t="s">
        <v>4</v>
      </c>
      <c r="G74" s="26"/>
      <c r="H74" s="4">
        <f>I67+I68+I69+I70+I71+H72+H73</f>
        <v>0</v>
      </c>
      <c r="I74" s="3"/>
      <c r="J74" s="3" t="s">
        <v>4</v>
      </c>
      <c r="K74" s="27">
        <v>0</v>
      </c>
      <c r="L74" s="28"/>
      <c r="M74" s="29"/>
      <c r="N74" s="3" t="s">
        <v>4</v>
      </c>
      <c r="O74" s="19"/>
      <c r="P74" s="20" t="str">
        <f>IF(R12&lt;0,"Yếu",IF(R12&lt;=7,"Trung bình",IF(R12&lt;=30,"Khá","Xuất sắc")))</f>
        <v>Xuất sắc</v>
      </c>
    </row>
    <row r="75" spans="1:16" ht="15.75" customHeight="1">
      <c r="A75" s="23" t="s">
        <v>25</v>
      </c>
      <c r="B75" s="2" t="s">
        <v>1</v>
      </c>
      <c r="C75" s="3"/>
      <c r="D75" s="3"/>
      <c r="E75" s="3" t="s">
        <v>9</v>
      </c>
      <c r="F75" s="3" t="s">
        <v>5</v>
      </c>
      <c r="G75" s="3"/>
      <c r="H75" s="3"/>
      <c r="I75" s="3" t="s">
        <v>10</v>
      </c>
      <c r="J75" s="86" t="s">
        <v>37</v>
      </c>
      <c r="K75" s="69"/>
      <c r="L75" s="70"/>
      <c r="M75" s="16"/>
      <c r="N75" s="31"/>
      <c r="O75" s="40"/>
      <c r="P75" s="25">
        <f>S13</f>
        <v>1</v>
      </c>
    </row>
    <row r="76" spans="1:16" ht="15.75" customHeight="1">
      <c r="A76" s="24"/>
      <c r="B76" s="3">
        <v>10</v>
      </c>
      <c r="C76" s="8">
        <v>12</v>
      </c>
      <c r="D76" s="3" t="s">
        <v>0</v>
      </c>
      <c r="E76" s="4">
        <f>C76*5</f>
        <v>60</v>
      </c>
      <c r="F76" s="3">
        <v>4</v>
      </c>
      <c r="G76" s="8"/>
      <c r="H76" s="3" t="s">
        <v>0</v>
      </c>
      <c r="I76" s="4">
        <f>G76*(-1)</f>
        <v>0</v>
      </c>
      <c r="J76" s="71"/>
      <c r="K76" s="72"/>
      <c r="L76" s="73"/>
      <c r="M76" s="17"/>
      <c r="N76" s="41"/>
      <c r="O76" s="42"/>
      <c r="P76" s="25"/>
    </row>
    <row r="77" spans="1:16" ht="15.75" customHeight="1">
      <c r="A77" s="24"/>
      <c r="B77" s="3">
        <v>9</v>
      </c>
      <c r="C77" s="8">
        <v>1</v>
      </c>
      <c r="D77" s="3" t="s">
        <v>0</v>
      </c>
      <c r="E77" s="4">
        <f>C77*4</f>
        <v>4</v>
      </c>
      <c r="F77" s="3">
        <v>3</v>
      </c>
      <c r="G77" s="8"/>
      <c r="H77" s="3" t="s">
        <v>0</v>
      </c>
      <c r="I77" s="4">
        <f>G77*(-2)</f>
        <v>0</v>
      </c>
      <c r="J77" s="71"/>
      <c r="K77" s="72"/>
      <c r="L77" s="73"/>
      <c r="M77" s="17"/>
      <c r="N77" s="41"/>
      <c r="O77" s="42"/>
      <c r="P77" s="25"/>
    </row>
    <row r="78" spans="1:16" ht="15.75" customHeight="1">
      <c r="A78" s="24"/>
      <c r="B78" s="3">
        <v>8</v>
      </c>
      <c r="C78" s="8">
        <v>2</v>
      </c>
      <c r="D78" s="3" t="s">
        <v>0</v>
      </c>
      <c r="E78" s="11">
        <f>C78*3</f>
        <v>6</v>
      </c>
      <c r="F78" s="3">
        <v>2</v>
      </c>
      <c r="G78" s="8"/>
      <c r="H78" s="3" t="s">
        <v>0</v>
      </c>
      <c r="I78" s="4">
        <f>G78*(-3)</f>
        <v>0</v>
      </c>
      <c r="J78" s="71"/>
      <c r="K78" s="72"/>
      <c r="L78" s="73"/>
      <c r="M78" s="17"/>
      <c r="N78" s="41"/>
      <c r="O78" s="42"/>
      <c r="P78" s="25"/>
    </row>
    <row r="79" spans="1:16" ht="15.75" customHeight="1">
      <c r="A79" s="24"/>
      <c r="B79" s="9"/>
      <c r="C79" s="10"/>
      <c r="D79" s="10"/>
      <c r="E79" s="10"/>
      <c r="F79" s="3">
        <v>1</v>
      </c>
      <c r="G79" s="8"/>
      <c r="H79" s="3" t="s">
        <v>0</v>
      </c>
      <c r="I79" s="4">
        <f>G79*(-4)</f>
        <v>0</v>
      </c>
      <c r="J79" s="71"/>
      <c r="K79" s="72"/>
      <c r="L79" s="73"/>
      <c r="M79" s="17"/>
      <c r="N79" s="41"/>
      <c r="O79" s="42"/>
      <c r="P79" s="45">
        <f>D83+H83+K83+O83</f>
        <v>216</v>
      </c>
    </row>
    <row r="80" spans="1:16" ht="15.75" customHeight="1">
      <c r="A80" s="24"/>
      <c r="B80" s="12"/>
      <c r="C80" s="10"/>
      <c r="D80" s="10"/>
      <c r="E80" s="10"/>
      <c r="F80" s="3">
        <v>0</v>
      </c>
      <c r="G80" s="8"/>
      <c r="H80" s="3" t="s">
        <v>0</v>
      </c>
      <c r="I80" s="4">
        <f>G80*(-5)</f>
        <v>0</v>
      </c>
      <c r="J80" s="71"/>
      <c r="K80" s="72"/>
      <c r="L80" s="73"/>
      <c r="M80" s="17"/>
      <c r="N80" s="41"/>
      <c r="O80" s="42"/>
      <c r="P80" s="46"/>
    </row>
    <row r="81" spans="1:16" ht="15.75" customHeight="1">
      <c r="A81" s="24"/>
      <c r="B81" s="26" t="s">
        <v>3</v>
      </c>
      <c r="C81" s="26"/>
      <c r="D81" s="5">
        <v>50</v>
      </c>
      <c r="E81" s="6"/>
      <c r="F81" s="26" t="s">
        <v>6</v>
      </c>
      <c r="G81" s="26"/>
      <c r="H81" s="8"/>
      <c r="I81" s="3"/>
      <c r="J81" s="71"/>
      <c r="K81" s="72"/>
      <c r="L81" s="73"/>
      <c r="M81" s="17"/>
      <c r="N81" s="41"/>
      <c r="O81" s="42"/>
      <c r="P81" s="46"/>
    </row>
    <row r="82" spans="1:16" ht="15.75" customHeight="1">
      <c r="A82" s="24"/>
      <c r="B82" s="3"/>
      <c r="C82" s="3"/>
      <c r="D82" s="3"/>
      <c r="E82" s="3"/>
      <c r="F82" s="26" t="s">
        <v>7</v>
      </c>
      <c r="G82" s="26"/>
      <c r="H82" s="8"/>
      <c r="I82" s="3"/>
      <c r="J82" s="74"/>
      <c r="K82" s="75"/>
      <c r="L82" s="76"/>
      <c r="M82" s="18"/>
      <c r="N82" s="43"/>
      <c r="O82" s="44"/>
      <c r="P82" s="47"/>
    </row>
    <row r="83" spans="1:16" ht="15.75" customHeight="1">
      <c r="A83" s="24"/>
      <c r="B83" s="26" t="s">
        <v>4</v>
      </c>
      <c r="C83" s="26"/>
      <c r="D83" s="4">
        <f>(E76+E77+E78+E79+E80+D81)*2</f>
        <v>240</v>
      </c>
      <c r="E83" s="6"/>
      <c r="F83" s="26" t="s">
        <v>4</v>
      </c>
      <c r="G83" s="26"/>
      <c r="H83" s="4">
        <f>I76+I77+I78+I79+I80+H81+H82</f>
        <v>0</v>
      </c>
      <c r="I83" s="3"/>
      <c r="J83" s="3" t="s">
        <v>4</v>
      </c>
      <c r="K83" s="27">
        <v>-24</v>
      </c>
      <c r="L83" s="28"/>
      <c r="M83" s="29"/>
      <c r="N83" s="3" t="s">
        <v>4</v>
      </c>
      <c r="O83" s="19"/>
      <c r="P83" s="20" t="str">
        <f>IF(R13&lt;0,"Yếu",IF(R13&lt;=7,"Trung bình",IF(R13&lt;=30,"Khá","Xuất sắc")))</f>
        <v>Xuất sắc</v>
      </c>
    </row>
    <row r="84" spans="1:16" ht="15.75" customHeight="1">
      <c r="A84" s="23" t="s">
        <v>26</v>
      </c>
      <c r="B84" s="2" t="s">
        <v>1</v>
      </c>
      <c r="C84" s="3"/>
      <c r="D84" s="3"/>
      <c r="E84" s="3" t="s">
        <v>9</v>
      </c>
      <c r="F84" s="3" t="s">
        <v>5</v>
      </c>
      <c r="G84" s="3"/>
      <c r="H84" s="3"/>
      <c r="I84" s="3" t="s">
        <v>10</v>
      </c>
      <c r="J84" s="31" t="s">
        <v>31</v>
      </c>
      <c r="K84" s="32"/>
      <c r="L84" s="33"/>
      <c r="M84" s="16"/>
      <c r="N84" s="31"/>
      <c r="O84" s="40"/>
      <c r="P84" s="25">
        <f>S14</f>
        <v>9</v>
      </c>
    </row>
    <row r="85" spans="1:16" ht="15.75" customHeight="1">
      <c r="A85" s="24"/>
      <c r="B85" s="3">
        <v>10</v>
      </c>
      <c r="C85" s="8"/>
      <c r="D85" s="3" t="s">
        <v>0</v>
      </c>
      <c r="E85" s="4">
        <f>C85*5</f>
        <v>0</v>
      </c>
      <c r="F85" s="3">
        <v>4</v>
      </c>
      <c r="G85" s="8"/>
      <c r="H85" s="3" t="s">
        <v>0</v>
      </c>
      <c r="I85" s="4">
        <f>G85*(-1)</f>
        <v>0</v>
      </c>
      <c r="J85" s="34"/>
      <c r="K85" s="35"/>
      <c r="L85" s="36"/>
      <c r="M85" s="17"/>
      <c r="N85" s="41"/>
      <c r="O85" s="42"/>
      <c r="P85" s="25"/>
    </row>
    <row r="86" spans="1:16" ht="15.75" customHeight="1">
      <c r="A86" s="24"/>
      <c r="B86" s="3">
        <v>9</v>
      </c>
      <c r="C86" s="8">
        <v>2</v>
      </c>
      <c r="D86" s="3" t="s">
        <v>0</v>
      </c>
      <c r="E86" s="4">
        <f>C86*4</f>
        <v>8</v>
      </c>
      <c r="F86" s="3">
        <v>3</v>
      </c>
      <c r="G86" s="8"/>
      <c r="H86" s="3" t="s">
        <v>0</v>
      </c>
      <c r="I86" s="4">
        <f>G86*(-2)</f>
        <v>0</v>
      </c>
      <c r="J86" s="34"/>
      <c r="K86" s="35"/>
      <c r="L86" s="36"/>
      <c r="M86" s="17"/>
      <c r="N86" s="41"/>
      <c r="O86" s="42"/>
      <c r="P86" s="25"/>
    </row>
    <row r="87" spans="1:16" ht="15.75" customHeight="1">
      <c r="A87" s="24"/>
      <c r="B87" s="3">
        <v>8</v>
      </c>
      <c r="C87" s="8"/>
      <c r="D87" s="3" t="s">
        <v>0</v>
      </c>
      <c r="E87" s="11">
        <f>C87*3</f>
        <v>0</v>
      </c>
      <c r="F87" s="3">
        <v>2</v>
      </c>
      <c r="G87" s="8">
        <v>1</v>
      </c>
      <c r="H87" s="3" t="s">
        <v>0</v>
      </c>
      <c r="I87" s="4">
        <f>G87*(-3)</f>
        <v>-3</v>
      </c>
      <c r="J87" s="34"/>
      <c r="K87" s="35"/>
      <c r="L87" s="36"/>
      <c r="M87" s="17"/>
      <c r="N87" s="41"/>
      <c r="O87" s="42"/>
      <c r="P87" s="25"/>
    </row>
    <row r="88" spans="1:16" ht="15.75" customHeight="1">
      <c r="A88" s="24"/>
      <c r="B88" s="9"/>
      <c r="C88" s="10"/>
      <c r="D88" s="10"/>
      <c r="E88" s="10"/>
      <c r="F88" s="3">
        <v>1</v>
      </c>
      <c r="G88" s="8"/>
      <c r="H88" s="3" t="s">
        <v>0</v>
      </c>
      <c r="I88" s="4">
        <f>G88*(-4)</f>
        <v>0</v>
      </c>
      <c r="J88" s="34"/>
      <c r="K88" s="35"/>
      <c r="L88" s="36"/>
      <c r="M88" s="17"/>
      <c r="N88" s="41"/>
      <c r="O88" s="42"/>
      <c r="P88" s="30">
        <f>D92+H92+K92+O92</f>
        <v>69</v>
      </c>
    </row>
    <row r="89" spans="1:16" ht="15.75" customHeight="1">
      <c r="A89" s="24"/>
      <c r="B89" s="12"/>
      <c r="C89" s="10"/>
      <c r="D89" s="10"/>
      <c r="E89" s="10"/>
      <c r="F89" s="3">
        <v>0</v>
      </c>
      <c r="G89" s="8"/>
      <c r="H89" s="3" t="s">
        <v>0</v>
      </c>
      <c r="I89" s="4">
        <f>G89*(-5)</f>
        <v>0</v>
      </c>
      <c r="J89" s="34"/>
      <c r="K89" s="35"/>
      <c r="L89" s="36"/>
      <c r="M89" s="17"/>
      <c r="N89" s="41"/>
      <c r="O89" s="42"/>
      <c r="P89" s="30"/>
    </row>
    <row r="90" spans="1:16" ht="15.75" customHeight="1">
      <c r="A90" s="24"/>
      <c r="B90" s="26" t="s">
        <v>3</v>
      </c>
      <c r="C90" s="26"/>
      <c r="D90" s="5">
        <v>50</v>
      </c>
      <c r="E90" s="6"/>
      <c r="F90" s="26" t="s">
        <v>6</v>
      </c>
      <c r="G90" s="26"/>
      <c r="H90" s="8"/>
      <c r="I90" s="3"/>
      <c r="J90" s="34"/>
      <c r="K90" s="35"/>
      <c r="L90" s="36"/>
      <c r="M90" s="17"/>
      <c r="N90" s="41"/>
      <c r="O90" s="42"/>
      <c r="P90" s="30"/>
    </row>
    <row r="91" spans="1:16" ht="15.75" customHeight="1">
      <c r="A91" s="24"/>
      <c r="B91" s="3"/>
      <c r="C91" s="3"/>
      <c r="D91" s="3"/>
      <c r="E91" s="3"/>
      <c r="F91" s="26" t="s">
        <v>7</v>
      </c>
      <c r="G91" s="26"/>
      <c r="H91" s="8"/>
      <c r="I91" s="3"/>
      <c r="J91" s="37"/>
      <c r="K91" s="38"/>
      <c r="L91" s="39"/>
      <c r="M91" s="18"/>
      <c r="N91" s="43"/>
      <c r="O91" s="44"/>
      <c r="P91" s="30"/>
    </row>
    <row r="92" spans="1:16" ht="15.75" customHeight="1">
      <c r="A92" s="24"/>
      <c r="B92" s="26" t="s">
        <v>4</v>
      </c>
      <c r="C92" s="26"/>
      <c r="D92" s="4">
        <f>(E85+E86+E87+E88+E89+D90)*2</f>
        <v>116</v>
      </c>
      <c r="E92" s="6"/>
      <c r="F92" s="26" t="s">
        <v>4</v>
      </c>
      <c r="G92" s="26"/>
      <c r="H92" s="4">
        <f>I85+I86+I87+I88+I89+H90+H91</f>
        <v>-3</v>
      </c>
      <c r="I92" s="3"/>
      <c r="J92" s="3" t="s">
        <v>4</v>
      </c>
      <c r="K92" s="27">
        <f>-12-8-12-12</f>
        <v>-44</v>
      </c>
      <c r="L92" s="28"/>
      <c r="M92" s="29"/>
      <c r="N92" s="3" t="s">
        <v>4</v>
      </c>
      <c r="O92" s="19"/>
      <c r="P92" s="20" t="str">
        <f>IF(R14&lt;0,"Yếu",IF(R14&lt;=7,"Trung bình",IF(R14&lt;=30,"Khá","Xuất sắc")))</f>
        <v>Xuất sắc</v>
      </c>
    </row>
  </sheetData>
  <sheetProtection/>
  <mergeCells count="116">
    <mergeCell ref="R3:S3"/>
    <mergeCell ref="K56:M56"/>
    <mergeCell ref="J21:L28"/>
    <mergeCell ref="N21:O28"/>
    <mergeCell ref="J30:L37"/>
    <mergeCell ref="N30:O37"/>
    <mergeCell ref="P12:P15"/>
    <mergeCell ref="P48:P51"/>
    <mergeCell ref="K47:M47"/>
    <mergeCell ref="N75:O82"/>
    <mergeCell ref="J39:L46"/>
    <mergeCell ref="N39:O46"/>
    <mergeCell ref="J48:L55"/>
    <mergeCell ref="N48:O55"/>
    <mergeCell ref="P16:P19"/>
    <mergeCell ref="P25:P28"/>
    <mergeCell ref="P34:P37"/>
    <mergeCell ref="P43:P46"/>
    <mergeCell ref="P39:P42"/>
    <mergeCell ref="N2:O2"/>
    <mergeCell ref="P21:P24"/>
    <mergeCell ref="P30:P33"/>
    <mergeCell ref="N12:O19"/>
    <mergeCell ref="N3:O10"/>
    <mergeCell ref="A1:P1"/>
    <mergeCell ref="B2:E2"/>
    <mergeCell ref="F2:I2"/>
    <mergeCell ref="J2:M2"/>
    <mergeCell ref="P3:P6"/>
    <mergeCell ref="B9:C9"/>
    <mergeCell ref="F9:G9"/>
    <mergeCell ref="F10:G10"/>
    <mergeCell ref="P7:P10"/>
    <mergeCell ref="P52:P55"/>
    <mergeCell ref="P61:P64"/>
    <mergeCell ref="B29:C29"/>
    <mergeCell ref="F29:G29"/>
    <mergeCell ref="F27:G27"/>
    <mergeCell ref="F28:G28"/>
    <mergeCell ref="F55:G55"/>
    <mergeCell ref="B45:C45"/>
    <mergeCell ref="B27:C27"/>
    <mergeCell ref="B54:C54"/>
    <mergeCell ref="F54:G54"/>
    <mergeCell ref="B36:C36"/>
    <mergeCell ref="F36:G36"/>
    <mergeCell ref="B47:C47"/>
    <mergeCell ref="F47:G47"/>
    <mergeCell ref="F37:G37"/>
    <mergeCell ref="F19:G19"/>
    <mergeCell ref="K11:M11"/>
    <mergeCell ref="K20:M20"/>
    <mergeCell ref="B20:C20"/>
    <mergeCell ref="F20:G20"/>
    <mergeCell ref="B18:C18"/>
    <mergeCell ref="F18:G18"/>
    <mergeCell ref="A12:A20"/>
    <mergeCell ref="K38:M38"/>
    <mergeCell ref="A3:A11"/>
    <mergeCell ref="K29:M29"/>
    <mergeCell ref="A30:A38"/>
    <mergeCell ref="A21:A29"/>
    <mergeCell ref="B11:C11"/>
    <mergeCell ref="F11:G11"/>
    <mergeCell ref="J3:L10"/>
    <mergeCell ref="J12:L19"/>
    <mergeCell ref="A66:A74"/>
    <mergeCell ref="B38:C38"/>
    <mergeCell ref="F38:G38"/>
    <mergeCell ref="F45:G45"/>
    <mergeCell ref="F46:G46"/>
    <mergeCell ref="F92:G92"/>
    <mergeCell ref="A48:A56"/>
    <mergeCell ref="A39:A47"/>
    <mergeCell ref="B56:C56"/>
    <mergeCell ref="F56:G56"/>
    <mergeCell ref="F64:G64"/>
    <mergeCell ref="F65:G65"/>
    <mergeCell ref="A57:A65"/>
    <mergeCell ref="P57:P60"/>
    <mergeCell ref="B63:C63"/>
    <mergeCell ref="F63:G63"/>
    <mergeCell ref="B65:C65"/>
    <mergeCell ref="K65:M65"/>
    <mergeCell ref="J57:L64"/>
    <mergeCell ref="N57:O64"/>
    <mergeCell ref="P66:P69"/>
    <mergeCell ref="B72:C72"/>
    <mergeCell ref="F72:G72"/>
    <mergeCell ref="B74:C74"/>
    <mergeCell ref="K74:M74"/>
    <mergeCell ref="F73:G73"/>
    <mergeCell ref="P70:P73"/>
    <mergeCell ref="J66:L73"/>
    <mergeCell ref="N66:O73"/>
    <mergeCell ref="F74:G74"/>
    <mergeCell ref="A75:A83"/>
    <mergeCell ref="P75:P78"/>
    <mergeCell ref="B81:C81"/>
    <mergeCell ref="F81:G81"/>
    <mergeCell ref="B83:C83"/>
    <mergeCell ref="K83:M83"/>
    <mergeCell ref="P79:P82"/>
    <mergeCell ref="F83:G83"/>
    <mergeCell ref="F82:G82"/>
    <mergeCell ref="J75:L82"/>
    <mergeCell ref="A84:A92"/>
    <mergeCell ref="P84:P87"/>
    <mergeCell ref="B90:C90"/>
    <mergeCell ref="F90:G90"/>
    <mergeCell ref="B92:C92"/>
    <mergeCell ref="K92:M92"/>
    <mergeCell ref="F91:G91"/>
    <mergeCell ref="P88:P91"/>
    <mergeCell ref="J84:L91"/>
    <mergeCell ref="N84:O91"/>
  </mergeCells>
  <printOptions/>
  <pageMargins left="0.2362204724409449" right="0.2362204724409449" top="0.5118110236220472" bottom="0.5118110236220472" header="0.3937007874015748" footer="0.41338582677165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quocanh</cp:lastModifiedBy>
  <cp:lastPrinted>2019-09-08T10:51:47Z</cp:lastPrinted>
  <dcterms:created xsi:type="dcterms:W3CDTF">2006-12-27T08:05:07Z</dcterms:created>
  <dcterms:modified xsi:type="dcterms:W3CDTF">2021-10-31T22:55:16Z</dcterms:modified>
  <cp:category/>
  <cp:version/>
  <cp:contentType/>
  <cp:contentStatus/>
</cp:coreProperties>
</file>