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ocanh\Desktop\ALL\1. NĂM HỌC 2021 - 2022\2. ĐOÀN THANH NIÊN\8. TỔNG ĐIỂM\T6\"/>
    </mc:Choice>
  </mc:AlternateContent>
  <bookViews>
    <workbookView xWindow="0" yWindow="0" windowWidth="20490" windowHeight="7665"/>
  </bookViews>
  <sheets>
    <sheet name="K12" sheetId="3" r:id="rId1"/>
  </sheets>
  <calcPr calcId="162913"/>
</workbook>
</file>

<file path=xl/calcChain.xml><?xml version="1.0" encoding="utf-8"?>
<calcChain xmlns="http://schemas.openxmlformats.org/spreadsheetml/2006/main">
  <c r="D92" i="3" l="1"/>
  <c r="D83" i="3"/>
  <c r="D74" i="3"/>
  <c r="H65" i="3"/>
  <c r="D65" i="3"/>
  <c r="P61" i="3" s="1"/>
  <c r="R11" i="3" s="1"/>
  <c r="H56" i="3"/>
  <c r="D56" i="3"/>
  <c r="H47" i="3"/>
  <c r="D47" i="3"/>
  <c r="H38" i="3"/>
  <c r="D38" i="3"/>
  <c r="D29" i="3"/>
  <c r="D20" i="3"/>
  <c r="D11" i="3"/>
  <c r="E24" i="3"/>
  <c r="E31" i="3"/>
  <c r="E32" i="3"/>
  <c r="E33" i="3"/>
  <c r="E41" i="3"/>
  <c r="E42" i="3"/>
  <c r="I32" i="3"/>
  <c r="I41" i="3"/>
  <c r="E50" i="3"/>
  <c r="E51" i="3"/>
  <c r="I49" i="3"/>
  <c r="E59" i="3"/>
  <c r="E60" i="3"/>
  <c r="I89" i="3"/>
  <c r="I88" i="3"/>
  <c r="I87" i="3"/>
  <c r="E87" i="3"/>
  <c r="I86" i="3"/>
  <c r="E86" i="3"/>
  <c r="I85" i="3"/>
  <c r="E85" i="3"/>
  <c r="I80" i="3"/>
  <c r="I79" i="3"/>
  <c r="I78" i="3"/>
  <c r="E78" i="3"/>
  <c r="I77" i="3"/>
  <c r="E77" i="3"/>
  <c r="I76" i="3"/>
  <c r="E76" i="3"/>
  <c r="I71" i="3"/>
  <c r="I70" i="3"/>
  <c r="I69" i="3"/>
  <c r="E69" i="3"/>
  <c r="I68" i="3"/>
  <c r="E68" i="3"/>
  <c r="I67" i="3"/>
  <c r="E67" i="3"/>
  <c r="I62" i="3"/>
  <c r="I61" i="3"/>
  <c r="I60" i="3"/>
  <c r="I59" i="3"/>
  <c r="I58" i="3"/>
  <c r="E58" i="3"/>
  <c r="I53" i="3"/>
  <c r="I52" i="3"/>
  <c r="I51" i="3"/>
  <c r="I50" i="3"/>
  <c r="E49" i="3"/>
  <c r="I44" i="3"/>
  <c r="I43" i="3"/>
  <c r="I42" i="3"/>
  <c r="I40" i="3"/>
  <c r="E40" i="3"/>
  <c r="I35" i="3"/>
  <c r="I34" i="3"/>
  <c r="I33" i="3"/>
  <c r="I31" i="3"/>
  <c r="I26" i="3"/>
  <c r="I25" i="3"/>
  <c r="I24" i="3"/>
  <c r="I23" i="3"/>
  <c r="E23" i="3"/>
  <c r="I22" i="3"/>
  <c r="H29" i="3" s="1"/>
  <c r="E22" i="3"/>
  <c r="I17" i="3"/>
  <c r="I16" i="3"/>
  <c r="H20" i="3" s="1"/>
  <c r="I15" i="3"/>
  <c r="E15" i="3"/>
  <c r="I14" i="3"/>
  <c r="E14" i="3"/>
  <c r="I13" i="3"/>
  <c r="E13" i="3"/>
  <c r="I8" i="3"/>
  <c r="I7" i="3"/>
  <c r="I6" i="3"/>
  <c r="E6" i="3"/>
  <c r="I5" i="3"/>
  <c r="H11" i="3" s="1"/>
  <c r="E5" i="3"/>
  <c r="I4" i="3"/>
  <c r="E4" i="3"/>
  <c r="P88" i="3" l="1"/>
  <c r="R14" i="3" s="1"/>
  <c r="P92" i="3" s="1"/>
  <c r="P7" i="3"/>
  <c r="R5" i="3" s="1"/>
  <c r="P11" i="3" s="1"/>
  <c r="P43" i="3"/>
  <c r="R9" i="3" s="1"/>
  <c r="P47" i="3" s="1"/>
  <c r="P16" i="3"/>
  <c r="R6" i="3" s="1"/>
  <c r="P20" i="3" s="1"/>
  <c r="P34" i="3"/>
  <c r="R8" i="3" s="1"/>
  <c r="P65" i="3"/>
  <c r="P52" i="3"/>
  <c r="R10" i="3" s="1"/>
  <c r="P70" i="3"/>
  <c r="R12" i="3" s="1"/>
  <c r="H74" i="3"/>
  <c r="P25" i="3"/>
  <c r="R7" i="3" s="1"/>
  <c r="H83" i="3"/>
  <c r="P79" i="3" s="1"/>
  <c r="R13" i="3" s="1"/>
  <c r="S13" i="3" l="1"/>
  <c r="P75" i="3" s="1"/>
  <c r="P83" i="3"/>
  <c r="P74" i="3"/>
  <c r="S12" i="3"/>
  <c r="P66" i="3" s="1"/>
  <c r="S5" i="3"/>
  <c r="P3" i="3" s="1"/>
  <c r="P29" i="3"/>
  <c r="S7" i="3"/>
  <c r="P21" i="3" s="1"/>
  <c r="P56" i="3"/>
  <c r="S10" i="3"/>
  <c r="P48" i="3" s="1"/>
  <c r="S6" i="3"/>
  <c r="P12" i="3" s="1"/>
  <c r="P38" i="3"/>
  <c r="S8" i="3"/>
  <c r="P30" i="3" s="1"/>
  <c r="S9" i="3"/>
  <c r="P39" i="3" s="1"/>
  <c r="S11" i="3"/>
  <c r="P57" i="3" s="1"/>
  <c r="S14" i="3"/>
  <c r="P84" i="3" s="1"/>
</calcChain>
</file>

<file path=xl/sharedStrings.xml><?xml version="1.0" encoding="utf-8"?>
<sst xmlns="http://schemas.openxmlformats.org/spreadsheetml/2006/main" count="220" uniqueCount="39">
  <si>
    <t>Lớp</t>
  </si>
  <si>
    <t>Điểm cộng</t>
  </si>
  <si>
    <t>Điểm trừ</t>
  </si>
  <si>
    <t>Vi phạm trong Sổ đầu bài và Sổ trực cờ đỏ</t>
  </si>
  <si>
    <t>BCH và 
Giám thị</t>
  </si>
  <si>
    <t>TỔNG</t>
  </si>
  <si>
    <t>Điểm</t>
  </si>
  <si>
    <t>(+)</t>
  </si>
  <si>
    <t xml:space="preserve">Điểm  </t>
  </si>
  <si>
    <t>(-)</t>
  </si>
  <si>
    <t>cái</t>
  </si>
  <si>
    <t>Điểm</t>
  </si>
  <si>
    <t>Hạng</t>
  </si>
  <si>
    <t>Toàn A</t>
  </si>
  <si>
    <t>Tiết B</t>
  </si>
  <si>
    <t>Tiết C</t>
  </si>
  <si>
    <t>Tổng</t>
  </si>
  <si>
    <t>12.1
Thầy Dũng 
(Toán)</t>
  </si>
  <si>
    <r>
      <rPr>
        <sz val="10"/>
        <color rgb="FF000000"/>
        <rFont val="Times New Roman"/>
      </rPr>
      <t xml:space="preserve">Thu Hiền, Thuỷ (trễ-mạng yếu); Thường ( mạng yếu);Hào, Tiên( cúp điện); Trúc ( mất wifi); </t>
    </r>
    <r>
      <rPr>
        <sz val="10"/>
        <color rgb="FFFF0000"/>
        <rFont val="Times New Roman"/>
      </rPr>
      <t>Kim Tuyền(P)</t>
    </r>
  </si>
  <si>
    <t>12.2
Cô Thi
(Toán)</t>
  </si>
  <si>
    <r>
      <rPr>
        <sz val="12"/>
        <color rgb="FF000000"/>
        <rFont val="Times New Roman"/>
      </rPr>
      <t>Nhựt ( tiêm vacxin);</t>
    </r>
    <r>
      <rPr>
        <sz val="12"/>
        <color rgb="FFFF0000"/>
        <rFont val="Times New Roman"/>
      </rPr>
      <t>Bảo( bệnh,sốt-P);</t>
    </r>
    <r>
      <rPr>
        <sz val="12"/>
        <color rgb="FF000000"/>
        <rFont val="Times New Roman"/>
      </rPr>
      <t>Phương,Thuỳ Anh, Ái,Hào(cúp điện); Ngân(không vào được-mạng yếu); Thư, Hào( trễ-do mạng);Mẫn, Nhựt,Bình,Chi,Trường,Anh(mạng yếu)</t>
    </r>
  </si>
  <si>
    <t>12.3
Cô Yến Trang
(Hóa)</t>
  </si>
  <si>
    <r>
      <rPr>
        <sz val="12"/>
        <color theme="1"/>
        <rFont val="Times New Roman"/>
      </rPr>
      <t xml:space="preserve">Lâm,Lan, T.Nhi (mạng yếu), T.Thảo (rớt mạng); </t>
    </r>
    <r>
      <rPr>
        <sz val="12"/>
        <color rgb="FFFF0000"/>
        <rFont val="Times New Roman"/>
      </rPr>
      <t>Hà(P)</t>
    </r>
    <r>
      <rPr>
        <sz val="12"/>
        <color theme="1"/>
        <rFont val="Times New Roman"/>
      </rPr>
      <t xml:space="preserve">; Huyền (máy hư); </t>
    </r>
    <r>
      <rPr>
        <sz val="12"/>
        <color rgb="FFFF0000"/>
        <rFont val="Times New Roman"/>
      </rPr>
      <t>Huy,Tài,Lâm,Giàu,Kiệt (trễ)</t>
    </r>
  </si>
  <si>
    <t>12.4
Cô Lai (Hóa)</t>
  </si>
  <si>
    <t>Thuỳ , Xuân Ny( cúp điện)</t>
  </si>
  <si>
    <t>12.5
Thầy Sơn
(Lí)</t>
  </si>
  <si>
    <t>12.6
Cô Ngọc Ánh
(Toán)</t>
  </si>
  <si>
    <r>
      <rPr>
        <sz val="12"/>
        <color rgb="FFFF0000"/>
        <rFont val="Times New Roman"/>
      </rPr>
      <t>Phong (p-tái khám); Duy(P);</t>
    </r>
    <r>
      <rPr>
        <sz val="12"/>
        <color theme="1"/>
        <rFont val="Times New Roman"/>
      </rPr>
      <t>Hương Thảo ( rớt mạng)</t>
    </r>
  </si>
  <si>
    <t xml:space="preserve">12.7
Cô Hoa
(Địa) </t>
  </si>
  <si>
    <r>
      <rPr>
        <sz val="12"/>
        <color rgb="FF000000"/>
        <rFont val="Times New Roman"/>
      </rPr>
      <t xml:space="preserve"> </t>
    </r>
    <r>
      <rPr>
        <sz val="12"/>
        <color rgb="FFFF0000"/>
        <rFont val="Times New Roman"/>
      </rPr>
      <t>Phúc (P);</t>
    </r>
    <r>
      <rPr>
        <sz val="12"/>
        <color rgb="FF000000"/>
        <rFont val="Times New Roman"/>
      </rPr>
      <t xml:space="preserve"> Huyền (trễ-test); Kiệt ( tiêm vacxin)</t>
    </r>
  </si>
  <si>
    <t>12.8
Cô Loan  (Lí)</t>
  </si>
  <si>
    <t xml:space="preserve"> Thương (test)</t>
  </si>
  <si>
    <t>12.9
Cô Linh
(Sinh)</t>
  </si>
  <si>
    <t>_x0008_Nam (p-mạng yếu), Nam (K-học tạm)</t>
  </si>
  <si>
    <t>12.10
Cô Hòa
(Toán)</t>
  </si>
  <si>
    <t xml:space="preserve"> Phương (trễ-cúp điện); Như ( cúp điện); Tuyền(trễ-mạng yếu)</t>
  </si>
  <si>
    <t>Tự sửa SDB chưa có thống nhất với GVBM</t>
  </si>
  <si>
    <t>Tuần 6</t>
  </si>
  <si>
    <t>BẢNG CHI TIẾT TỔNG ĐIỂM THI ĐUA KHỐI 12, TUẦN 06
(25/10/2021 đến 30/10/2021)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</si>
</sst>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</font>
    <font>
      <b/>
      <sz val="16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22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sz val="12"/>
      <color rgb="FFFF0000"/>
      <name val="Times New Roman"/>
    </font>
    <font>
      <sz val="9"/>
      <color rgb="FF000000"/>
      <name val="Times New Roman"/>
    </font>
    <font>
      <sz val="12"/>
      <color theme="1"/>
      <name val="Times New Roman"/>
    </font>
    <font>
      <u/>
      <sz val="12"/>
      <color rgb="FF000000"/>
      <name val="Times New Roman"/>
    </font>
    <font>
      <sz val="10"/>
      <color rgb="FFFF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4" fillId="3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3" xfId="0" applyFont="1" applyBorder="1" applyAlignment="1"/>
    <xf numFmtId="0" fontId="4" fillId="4" borderId="1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0" xfId="0" applyFont="1" applyAlignment="1"/>
    <xf numFmtId="0" fontId="4" fillId="3" borderId="13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13" fillId="0" borderId="8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0" fillId="0" borderId="0" xfId="0" applyFont="1" applyAlignment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8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20" xfId="0" applyFont="1" applyBorder="1"/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26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P1"/>
    </sheetView>
  </sheetViews>
  <sheetFormatPr defaultColWidth="14.42578125" defaultRowHeight="15" customHeight="1"/>
  <cols>
    <col min="1" max="1" width="12.5703125" customWidth="1"/>
    <col min="2" max="2" width="3.5703125" customWidth="1"/>
    <col min="3" max="3" width="5.140625" customWidth="1"/>
    <col min="4" max="5" width="5" customWidth="1"/>
    <col min="6" max="6" width="3.5703125" customWidth="1"/>
    <col min="7" max="7" width="4.85546875" customWidth="1"/>
    <col min="8" max="9" width="5" customWidth="1"/>
    <col min="10" max="10" width="6.85546875" customWidth="1"/>
    <col min="11" max="11" width="5.85546875" customWidth="1"/>
    <col min="12" max="12" width="14" customWidth="1"/>
    <col min="13" max="13" width="0.85546875" hidden="1" customWidth="1"/>
    <col min="14" max="14" width="7" customWidth="1"/>
    <col min="15" max="15" width="6.140625" customWidth="1"/>
    <col min="16" max="16" width="10.5703125" customWidth="1"/>
    <col min="17" max="17" width="8.85546875" customWidth="1"/>
    <col min="18" max="19" width="9.140625" customWidth="1"/>
    <col min="20" max="26" width="8" customWidth="1"/>
  </cols>
  <sheetData>
    <row r="1" spans="1:26" ht="42.75" customHeight="1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26" ht="30" customHeight="1">
      <c r="A2" s="1" t="s">
        <v>0</v>
      </c>
      <c r="B2" s="54" t="s">
        <v>1</v>
      </c>
      <c r="C2" s="46"/>
      <c r="D2" s="46"/>
      <c r="E2" s="25"/>
      <c r="F2" s="54" t="s">
        <v>2</v>
      </c>
      <c r="G2" s="46"/>
      <c r="H2" s="46"/>
      <c r="I2" s="25"/>
      <c r="J2" s="55" t="s">
        <v>3</v>
      </c>
      <c r="K2" s="30"/>
      <c r="L2" s="30"/>
      <c r="M2" s="31"/>
      <c r="N2" s="55" t="s">
        <v>4</v>
      </c>
      <c r="O2" s="31"/>
      <c r="P2" s="2" t="s">
        <v>5</v>
      </c>
    </row>
    <row r="3" spans="1:26" ht="15.75" customHeight="1">
      <c r="A3" s="26" t="s">
        <v>17</v>
      </c>
      <c r="B3" s="3" t="s">
        <v>6</v>
      </c>
      <c r="C3" s="4"/>
      <c r="D3" s="4"/>
      <c r="E3" s="4" t="s">
        <v>7</v>
      </c>
      <c r="F3" s="4" t="s">
        <v>8</v>
      </c>
      <c r="G3" s="4"/>
      <c r="H3" s="4"/>
      <c r="I3" s="4" t="s">
        <v>9</v>
      </c>
      <c r="J3" s="56" t="s">
        <v>18</v>
      </c>
      <c r="K3" s="30"/>
      <c r="L3" s="31"/>
      <c r="M3" s="5"/>
      <c r="N3" s="38"/>
      <c r="O3" s="31"/>
      <c r="P3" s="39">
        <f>S5</f>
        <v>7</v>
      </c>
      <c r="Q3" s="6"/>
      <c r="R3" s="49" t="s">
        <v>37</v>
      </c>
      <c r="S3" s="33"/>
      <c r="T3" s="6"/>
      <c r="U3" s="6"/>
      <c r="V3" s="6"/>
      <c r="W3" s="6"/>
      <c r="X3" s="6"/>
      <c r="Y3" s="6"/>
      <c r="Z3" s="6"/>
    </row>
    <row r="4" spans="1:26" ht="15.75" customHeight="1">
      <c r="A4" s="27"/>
      <c r="B4" s="4">
        <v>10</v>
      </c>
      <c r="C4" s="8"/>
      <c r="D4" s="4" t="s">
        <v>10</v>
      </c>
      <c r="E4" s="9">
        <f>C4*5</f>
        <v>0</v>
      </c>
      <c r="F4" s="4">
        <v>4</v>
      </c>
      <c r="G4" s="8"/>
      <c r="H4" s="4" t="s">
        <v>10</v>
      </c>
      <c r="I4" s="9">
        <f>G4*(-1)</f>
        <v>0</v>
      </c>
      <c r="J4" s="32"/>
      <c r="K4" s="33"/>
      <c r="L4" s="34"/>
      <c r="M4" s="10"/>
      <c r="N4" s="32"/>
      <c r="O4" s="34"/>
      <c r="P4" s="40"/>
      <c r="R4" s="7" t="s">
        <v>11</v>
      </c>
      <c r="S4" s="7" t="s">
        <v>12</v>
      </c>
    </row>
    <row r="5" spans="1:26" ht="15.75" customHeight="1">
      <c r="A5" s="27"/>
      <c r="B5" s="4">
        <v>9</v>
      </c>
      <c r="C5" s="8"/>
      <c r="D5" s="4" t="s">
        <v>10</v>
      </c>
      <c r="E5" s="9">
        <f>C5*4</f>
        <v>0</v>
      </c>
      <c r="F5" s="4">
        <v>3</v>
      </c>
      <c r="G5" s="8"/>
      <c r="H5" s="4" t="s">
        <v>10</v>
      </c>
      <c r="I5" s="9">
        <f>G5*(-2)</f>
        <v>0</v>
      </c>
      <c r="J5" s="32"/>
      <c r="K5" s="33"/>
      <c r="L5" s="34"/>
      <c r="M5" s="10"/>
      <c r="N5" s="32"/>
      <c r="O5" s="34"/>
      <c r="P5" s="40"/>
      <c r="R5" s="11">
        <f>P7</f>
        <v>88</v>
      </c>
      <c r="S5" s="11">
        <f t="shared" ref="S5:S14" si="0">RANK(R5,$R$5:$R$14,0)</f>
        <v>7</v>
      </c>
    </row>
    <row r="6" spans="1:26" ht="15.75" customHeight="1">
      <c r="A6" s="27"/>
      <c r="B6" s="4">
        <v>8</v>
      </c>
      <c r="C6" s="8"/>
      <c r="D6" s="4" t="s">
        <v>10</v>
      </c>
      <c r="E6" s="12">
        <f>C6*3</f>
        <v>0</v>
      </c>
      <c r="F6" s="4">
        <v>2</v>
      </c>
      <c r="G6" s="8"/>
      <c r="H6" s="4" t="s">
        <v>10</v>
      </c>
      <c r="I6" s="9">
        <f>G6*(-3)</f>
        <v>0</v>
      </c>
      <c r="J6" s="32"/>
      <c r="K6" s="33"/>
      <c r="L6" s="34"/>
      <c r="M6" s="10"/>
      <c r="N6" s="32"/>
      <c r="O6" s="34"/>
      <c r="P6" s="41"/>
      <c r="R6" s="11">
        <f>P16</f>
        <v>88</v>
      </c>
      <c r="S6" s="11">
        <f t="shared" si="0"/>
        <v>7</v>
      </c>
    </row>
    <row r="7" spans="1:26" ht="15.75" customHeight="1">
      <c r="A7" s="27"/>
      <c r="B7" s="13"/>
      <c r="C7" s="14"/>
      <c r="D7" s="14"/>
      <c r="E7" s="14"/>
      <c r="F7" s="4">
        <v>1</v>
      </c>
      <c r="G7" s="8"/>
      <c r="H7" s="4" t="s">
        <v>10</v>
      </c>
      <c r="I7" s="9">
        <f>G7*(-4)</f>
        <v>0</v>
      </c>
      <c r="J7" s="32"/>
      <c r="K7" s="33"/>
      <c r="L7" s="34"/>
      <c r="M7" s="10"/>
      <c r="N7" s="32"/>
      <c r="O7" s="34"/>
      <c r="P7" s="50">
        <f>D11+H11+K11+O11</f>
        <v>88</v>
      </c>
      <c r="R7" s="11">
        <f>P25</f>
        <v>34</v>
      </c>
      <c r="S7" s="11">
        <f t="shared" si="0"/>
        <v>10</v>
      </c>
    </row>
    <row r="8" spans="1:26" ht="15.75" customHeight="1">
      <c r="A8" s="27"/>
      <c r="B8" s="15"/>
      <c r="C8" s="14"/>
      <c r="D8" s="14"/>
      <c r="E8" s="14"/>
      <c r="F8" s="4">
        <v>0</v>
      </c>
      <c r="G8" s="8"/>
      <c r="H8" s="4" t="s">
        <v>10</v>
      </c>
      <c r="I8" s="9">
        <f>G8*(-5)</f>
        <v>0</v>
      </c>
      <c r="J8" s="32"/>
      <c r="K8" s="33"/>
      <c r="L8" s="34"/>
      <c r="M8" s="10"/>
      <c r="N8" s="32"/>
      <c r="O8" s="34"/>
      <c r="P8" s="40"/>
      <c r="R8" s="11">
        <f>P34</f>
        <v>164</v>
      </c>
      <c r="S8" s="11">
        <f t="shared" si="0"/>
        <v>2</v>
      </c>
    </row>
    <row r="9" spans="1:26" ht="15.75" customHeight="1">
      <c r="A9" s="27"/>
      <c r="B9" s="24" t="s">
        <v>13</v>
      </c>
      <c r="C9" s="25"/>
      <c r="D9" s="16">
        <v>50</v>
      </c>
      <c r="E9" s="17"/>
      <c r="F9" s="24" t="s">
        <v>14</v>
      </c>
      <c r="G9" s="25"/>
      <c r="H9" s="8"/>
      <c r="I9" s="4"/>
      <c r="J9" s="32"/>
      <c r="K9" s="33"/>
      <c r="L9" s="34"/>
      <c r="M9" s="10"/>
      <c r="N9" s="32"/>
      <c r="O9" s="34"/>
      <c r="P9" s="40"/>
      <c r="R9" s="11">
        <f>P43</f>
        <v>240</v>
      </c>
      <c r="S9" s="11">
        <f t="shared" si="0"/>
        <v>1</v>
      </c>
    </row>
    <row r="10" spans="1:26" ht="15.75" customHeight="1">
      <c r="A10" s="27"/>
      <c r="B10" s="4"/>
      <c r="C10" s="4"/>
      <c r="D10" s="4"/>
      <c r="E10" s="4"/>
      <c r="F10" s="24" t="s">
        <v>15</v>
      </c>
      <c r="G10" s="25"/>
      <c r="H10" s="8"/>
      <c r="I10" s="4"/>
      <c r="J10" s="35"/>
      <c r="K10" s="36"/>
      <c r="L10" s="37"/>
      <c r="M10" s="18"/>
      <c r="N10" s="35"/>
      <c r="O10" s="37"/>
      <c r="P10" s="40"/>
      <c r="R10" s="11">
        <f>P52</f>
        <v>88</v>
      </c>
      <c r="S10" s="11">
        <f t="shared" si="0"/>
        <v>7</v>
      </c>
    </row>
    <row r="11" spans="1:26" ht="15.75" customHeight="1">
      <c r="A11" s="28"/>
      <c r="B11" s="24" t="s">
        <v>16</v>
      </c>
      <c r="C11" s="25"/>
      <c r="D11" s="9">
        <f>(E4+E5+E6+E7+E8+D9)*2</f>
        <v>100</v>
      </c>
      <c r="E11" s="17"/>
      <c r="F11" s="24" t="s">
        <v>16</v>
      </c>
      <c r="G11" s="25"/>
      <c r="H11" s="9">
        <f>I4+I5+I6+I7+I8+H9+H10</f>
        <v>0</v>
      </c>
      <c r="I11" s="4"/>
      <c r="J11" s="4" t="s">
        <v>16</v>
      </c>
      <c r="K11" s="45">
        <v>-12</v>
      </c>
      <c r="L11" s="46"/>
      <c r="M11" s="25"/>
      <c r="N11" s="4" t="s">
        <v>16</v>
      </c>
      <c r="O11" s="19"/>
      <c r="P11" s="20" t="str">
        <f>IF(R5&lt;0,"Yếu",IF(R5&lt;=15,"Trung bình",IF(R5&lt;=30,"Khá","Xuất sắc")))</f>
        <v>Xuất sắc</v>
      </c>
      <c r="R11" s="11">
        <f>P61</f>
        <v>134</v>
      </c>
      <c r="S11" s="11">
        <f t="shared" si="0"/>
        <v>4</v>
      </c>
    </row>
    <row r="12" spans="1:26" ht="15.75" customHeight="1">
      <c r="A12" s="26" t="s">
        <v>19</v>
      </c>
      <c r="B12" s="3" t="s">
        <v>6</v>
      </c>
      <c r="C12" s="4"/>
      <c r="D12" s="4"/>
      <c r="E12" s="4" t="s">
        <v>7</v>
      </c>
      <c r="F12" s="4" t="s">
        <v>8</v>
      </c>
      <c r="G12" s="4"/>
      <c r="H12" s="4"/>
      <c r="I12" s="4" t="s">
        <v>9</v>
      </c>
      <c r="J12" s="38" t="s">
        <v>20</v>
      </c>
      <c r="K12" s="30"/>
      <c r="L12" s="31"/>
      <c r="M12" s="5"/>
      <c r="N12" s="38"/>
      <c r="O12" s="31"/>
      <c r="P12" s="57">
        <f>S6</f>
        <v>7</v>
      </c>
      <c r="Q12" s="6"/>
      <c r="R12" s="11">
        <f>P70</f>
        <v>112</v>
      </c>
      <c r="S12" s="11">
        <f t="shared" si="0"/>
        <v>5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27"/>
      <c r="B13" s="4">
        <v>10</v>
      </c>
      <c r="C13" s="8"/>
      <c r="D13" s="4" t="s">
        <v>10</v>
      </c>
      <c r="E13" s="9">
        <f>C13*5</f>
        <v>0</v>
      </c>
      <c r="F13" s="4">
        <v>4</v>
      </c>
      <c r="G13" s="8"/>
      <c r="H13" s="4" t="s">
        <v>10</v>
      </c>
      <c r="I13" s="9">
        <f>G13*(-1)</f>
        <v>0</v>
      </c>
      <c r="J13" s="32"/>
      <c r="K13" s="33"/>
      <c r="L13" s="34"/>
      <c r="M13" s="10"/>
      <c r="N13" s="32"/>
      <c r="O13" s="34"/>
      <c r="P13" s="40"/>
      <c r="R13" s="11">
        <f>P79</f>
        <v>146</v>
      </c>
      <c r="S13" s="11">
        <f t="shared" si="0"/>
        <v>3</v>
      </c>
    </row>
    <row r="14" spans="1:26" ht="15.75" customHeight="1">
      <c r="A14" s="27"/>
      <c r="B14" s="4">
        <v>9</v>
      </c>
      <c r="C14" s="8"/>
      <c r="D14" s="4" t="s">
        <v>10</v>
      </c>
      <c r="E14" s="9">
        <f>C14*4</f>
        <v>0</v>
      </c>
      <c r="F14" s="4">
        <v>3</v>
      </c>
      <c r="G14" s="8"/>
      <c r="H14" s="4" t="s">
        <v>10</v>
      </c>
      <c r="I14" s="9">
        <f>G14*(-2)</f>
        <v>0</v>
      </c>
      <c r="J14" s="32"/>
      <c r="K14" s="33"/>
      <c r="L14" s="34"/>
      <c r="M14" s="10"/>
      <c r="N14" s="32"/>
      <c r="O14" s="34"/>
      <c r="P14" s="40"/>
      <c r="R14" s="11">
        <f>P88</f>
        <v>106</v>
      </c>
      <c r="S14" s="11">
        <f t="shared" si="0"/>
        <v>6</v>
      </c>
    </row>
    <row r="15" spans="1:26" ht="15.75" customHeight="1">
      <c r="A15" s="27"/>
      <c r="B15" s="4">
        <v>8</v>
      </c>
      <c r="C15" s="8"/>
      <c r="D15" s="4" t="s">
        <v>10</v>
      </c>
      <c r="E15" s="12">
        <f>C15*3</f>
        <v>0</v>
      </c>
      <c r="F15" s="4">
        <v>2</v>
      </c>
      <c r="G15" s="8"/>
      <c r="H15" s="4" t="s">
        <v>10</v>
      </c>
      <c r="I15" s="9">
        <f>G15*(-3)</f>
        <v>0</v>
      </c>
      <c r="J15" s="32"/>
      <c r="K15" s="33"/>
      <c r="L15" s="34"/>
      <c r="M15" s="10"/>
      <c r="N15" s="32"/>
      <c r="O15" s="34"/>
      <c r="P15" s="41"/>
    </row>
    <row r="16" spans="1:26" ht="15.75" customHeight="1">
      <c r="A16" s="27"/>
      <c r="B16" s="13"/>
      <c r="C16" s="14"/>
      <c r="D16" s="14"/>
      <c r="E16" s="14"/>
      <c r="F16" s="4">
        <v>1</v>
      </c>
      <c r="G16" s="8"/>
      <c r="H16" s="4" t="s">
        <v>10</v>
      </c>
      <c r="I16" s="9">
        <f>G16*(-4)</f>
        <v>0</v>
      </c>
      <c r="J16" s="32"/>
      <c r="K16" s="33"/>
      <c r="L16" s="34"/>
      <c r="M16" s="10"/>
      <c r="N16" s="32"/>
      <c r="O16" s="34"/>
      <c r="P16" s="50">
        <f>D20+H20+K20+O20</f>
        <v>88</v>
      </c>
    </row>
    <row r="17" spans="1:26" ht="15.75" customHeight="1">
      <c r="A17" s="27"/>
      <c r="B17" s="15"/>
      <c r="C17" s="14"/>
      <c r="D17" s="14"/>
      <c r="E17" s="14"/>
      <c r="F17" s="4">
        <v>0</v>
      </c>
      <c r="G17" s="8"/>
      <c r="H17" s="4" t="s">
        <v>10</v>
      </c>
      <c r="I17" s="9">
        <f>G17*(-5)</f>
        <v>0</v>
      </c>
      <c r="J17" s="32"/>
      <c r="K17" s="33"/>
      <c r="L17" s="34"/>
      <c r="M17" s="10"/>
      <c r="N17" s="32"/>
      <c r="O17" s="34"/>
      <c r="P17" s="40"/>
    </row>
    <row r="18" spans="1:26" ht="15.75" customHeight="1">
      <c r="A18" s="27"/>
      <c r="B18" s="24" t="s">
        <v>13</v>
      </c>
      <c r="C18" s="25"/>
      <c r="D18" s="16">
        <v>50</v>
      </c>
      <c r="E18" s="17"/>
      <c r="F18" s="24" t="s">
        <v>14</v>
      </c>
      <c r="G18" s="25"/>
      <c r="H18" s="8"/>
      <c r="I18" s="4"/>
      <c r="J18" s="32"/>
      <c r="K18" s="33"/>
      <c r="L18" s="34"/>
      <c r="M18" s="10"/>
      <c r="N18" s="32"/>
      <c r="O18" s="34"/>
      <c r="P18" s="40"/>
    </row>
    <row r="19" spans="1:26" ht="15.75" customHeight="1">
      <c r="A19" s="27"/>
      <c r="B19" s="4"/>
      <c r="C19" s="4"/>
      <c r="D19" s="4"/>
      <c r="E19" s="4"/>
      <c r="F19" s="24" t="s">
        <v>15</v>
      </c>
      <c r="G19" s="25"/>
      <c r="H19" s="8"/>
      <c r="I19" s="4"/>
      <c r="J19" s="35"/>
      <c r="K19" s="36"/>
      <c r="L19" s="37"/>
      <c r="M19" s="18"/>
      <c r="N19" s="35"/>
      <c r="O19" s="37"/>
      <c r="P19" s="40"/>
    </row>
    <row r="20" spans="1:26" ht="15.75" customHeight="1">
      <c r="A20" s="28"/>
      <c r="B20" s="24" t="s">
        <v>16</v>
      </c>
      <c r="C20" s="25"/>
      <c r="D20" s="9">
        <f>E13+E14+E15+E16+E17+D18*2</f>
        <v>100</v>
      </c>
      <c r="E20" s="17"/>
      <c r="F20" s="24" t="s">
        <v>16</v>
      </c>
      <c r="G20" s="25"/>
      <c r="H20" s="9">
        <f>I13+I14+I15+I16+I17+H18+H19</f>
        <v>0</v>
      </c>
      <c r="I20" s="4"/>
      <c r="J20" s="4" t="s">
        <v>16</v>
      </c>
      <c r="K20" s="45">
        <v>-12</v>
      </c>
      <c r="L20" s="46"/>
      <c r="M20" s="25"/>
      <c r="N20" s="4" t="s">
        <v>16</v>
      </c>
      <c r="O20" s="19"/>
      <c r="P20" s="20" t="str">
        <f>IF(R6&lt;0,"Yếu",IF(R6&lt;=15,"Trung bình",IF(R6&lt;=30,"Khá","Xuất sắc")))</f>
        <v>Xuất sắc</v>
      </c>
    </row>
    <row r="21" spans="1:26" ht="15.75" customHeight="1">
      <c r="A21" s="26" t="s">
        <v>21</v>
      </c>
      <c r="B21" s="3" t="s">
        <v>6</v>
      </c>
      <c r="C21" s="4"/>
      <c r="D21" s="4"/>
      <c r="E21" s="4" t="s">
        <v>7</v>
      </c>
      <c r="F21" s="4" t="s">
        <v>8</v>
      </c>
      <c r="G21" s="4"/>
      <c r="H21" s="4"/>
      <c r="I21" s="4" t="s">
        <v>9</v>
      </c>
      <c r="J21" s="59" t="s">
        <v>22</v>
      </c>
      <c r="K21" s="30"/>
      <c r="L21" s="31"/>
      <c r="M21" s="5"/>
      <c r="N21" s="38" t="s">
        <v>36</v>
      </c>
      <c r="O21" s="31"/>
      <c r="P21" s="39">
        <f>S7</f>
        <v>10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27"/>
      <c r="B22" s="4">
        <v>10</v>
      </c>
      <c r="C22" s="8"/>
      <c r="D22" s="4" t="s">
        <v>10</v>
      </c>
      <c r="E22" s="9">
        <f>C22*5</f>
        <v>0</v>
      </c>
      <c r="F22" s="4">
        <v>4</v>
      </c>
      <c r="G22" s="8"/>
      <c r="H22" s="4" t="s">
        <v>10</v>
      </c>
      <c r="I22" s="9">
        <f>G22*(-1)</f>
        <v>0</v>
      </c>
      <c r="J22" s="32"/>
      <c r="K22" s="33"/>
      <c r="L22" s="34"/>
      <c r="M22" s="10"/>
      <c r="N22" s="32"/>
      <c r="O22" s="34"/>
      <c r="P22" s="40"/>
    </row>
    <row r="23" spans="1:26" ht="15.75" customHeight="1">
      <c r="A23" s="27"/>
      <c r="B23" s="4">
        <v>9</v>
      </c>
      <c r="C23" s="8"/>
      <c r="D23" s="4" t="s">
        <v>10</v>
      </c>
      <c r="E23" s="9">
        <f>C23*4</f>
        <v>0</v>
      </c>
      <c r="F23" s="4">
        <v>3</v>
      </c>
      <c r="G23" s="8"/>
      <c r="H23" s="4" t="s">
        <v>10</v>
      </c>
      <c r="I23" s="9">
        <f>G23*(-2)</f>
        <v>0</v>
      </c>
      <c r="J23" s="32"/>
      <c r="K23" s="33"/>
      <c r="L23" s="34"/>
      <c r="M23" s="10"/>
      <c r="N23" s="32"/>
      <c r="O23" s="34"/>
      <c r="P23" s="40"/>
    </row>
    <row r="24" spans="1:26" ht="15.75" customHeight="1">
      <c r="A24" s="27"/>
      <c r="B24" s="4">
        <v>8</v>
      </c>
      <c r="C24" s="23">
        <v>1</v>
      </c>
      <c r="D24" s="4" t="s">
        <v>10</v>
      </c>
      <c r="E24" s="12">
        <f>C24*3</f>
        <v>3</v>
      </c>
      <c r="F24" s="4">
        <v>2</v>
      </c>
      <c r="G24" s="8"/>
      <c r="H24" s="4" t="s">
        <v>10</v>
      </c>
      <c r="I24" s="9">
        <f>G24*(-3)</f>
        <v>0</v>
      </c>
      <c r="J24" s="32"/>
      <c r="K24" s="33"/>
      <c r="L24" s="34"/>
      <c r="M24" s="10"/>
      <c r="N24" s="32"/>
      <c r="O24" s="34"/>
      <c r="P24" s="41"/>
    </row>
    <row r="25" spans="1:26" ht="15.75" customHeight="1">
      <c r="A25" s="27"/>
      <c r="B25" s="13"/>
      <c r="C25" s="14"/>
      <c r="D25" s="14"/>
      <c r="E25" s="14"/>
      <c r="F25" s="4">
        <v>1</v>
      </c>
      <c r="G25" s="8"/>
      <c r="H25" s="4" t="s">
        <v>10</v>
      </c>
      <c r="I25" s="9">
        <f>G25*(-4)</f>
        <v>0</v>
      </c>
      <c r="J25" s="32"/>
      <c r="K25" s="33"/>
      <c r="L25" s="34"/>
      <c r="M25" s="10"/>
      <c r="N25" s="32"/>
      <c r="O25" s="34"/>
      <c r="P25" s="42">
        <f>D29+H29+K29+O29</f>
        <v>34</v>
      </c>
    </row>
    <row r="26" spans="1:26" ht="15.75" customHeight="1">
      <c r="A26" s="27"/>
      <c r="B26" s="15"/>
      <c r="C26" s="14"/>
      <c r="D26" s="14"/>
      <c r="E26" s="14"/>
      <c r="F26" s="4">
        <v>0</v>
      </c>
      <c r="G26" s="8"/>
      <c r="H26" s="4" t="s">
        <v>10</v>
      </c>
      <c r="I26" s="9">
        <f>G26*(-5)</f>
        <v>0</v>
      </c>
      <c r="J26" s="32"/>
      <c r="K26" s="33"/>
      <c r="L26" s="34"/>
      <c r="M26" s="10"/>
      <c r="N26" s="32"/>
      <c r="O26" s="34"/>
      <c r="P26" s="43"/>
    </row>
    <row r="27" spans="1:26" ht="15.75" customHeight="1">
      <c r="A27" s="27"/>
      <c r="B27" s="24" t="s">
        <v>13</v>
      </c>
      <c r="C27" s="25"/>
      <c r="D27" s="16">
        <v>50</v>
      </c>
      <c r="E27" s="17"/>
      <c r="F27" s="24" t="s">
        <v>14</v>
      </c>
      <c r="G27" s="25"/>
      <c r="H27" s="8"/>
      <c r="I27" s="4"/>
      <c r="J27" s="32"/>
      <c r="K27" s="33"/>
      <c r="L27" s="34"/>
      <c r="M27" s="10"/>
      <c r="N27" s="32"/>
      <c r="O27" s="34"/>
      <c r="P27" s="43"/>
    </row>
    <row r="28" spans="1:26" ht="15.75" customHeight="1">
      <c r="A28" s="27"/>
      <c r="B28" s="4"/>
      <c r="C28" s="4"/>
      <c r="D28" s="4"/>
      <c r="E28" s="4"/>
      <c r="F28" s="24" t="s">
        <v>15</v>
      </c>
      <c r="G28" s="25"/>
      <c r="H28" s="8"/>
      <c r="I28" s="4"/>
      <c r="J28" s="35"/>
      <c r="K28" s="36"/>
      <c r="L28" s="37"/>
      <c r="M28" s="18"/>
      <c r="N28" s="35"/>
      <c r="O28" s="37"/>
      <c r="P28" s="44"/>
    </row>
    <row r="29" spans="1:26" ht="15.75" customHeight="1">
      <c r="A29" s="28"/>
      <c r="B29" s="24" t="s">
        <v>16</v>
      </c>
      <c r="C29" s="25"/>
      <c r="D29" s="9">
        <f>(E22+E23+E24+E25+E26+D27)*2</f>
        <v>106</v>
      </c>
      <c r="E29" s="17"/>
      <c r="F29" s="24" t="s">
        <v>16</v>
      </c>
      <c r="G29" s="25"/>
      <c r="H29" s="9">
        <f>I22+I23+I24+I25+I26+H27+H28</f>
        <v>0</v>
      </c>
      <c r="I29" s="4"/>
      <c r="J29" s="4" t="s">
        <v>16</v>
      </c>
      <c r="K29" s="45">
        <v>-52</v>
      </c>
      <c r="L29" s="46"/>
      <c r="M29" s="25"/>
      <c r="N29" s="4" t="s">
        <v>16</v>
      </c>
      <c r="O29" s="19">
        <v>-20</v>
      </c>
      <c r="P29" s="20" t="str">
        <f>IF(R7&lt;0,"Yếu",IF(R7&lt;=7,"Trung bình",IF(R7&lt;=30,"Khá","Xuất sắc")))</f>
        <v>Xuất sắc</v>
      </c>
    </row>
    <row r="30" spans="1:26" ht="15.75" customHeight="1">
      <c r="A30" s="26" t="s">
        <v>23</v>
      </c>
      <c r="B30" s="3" t="s">
        <v>6</v>
      </c>
      <c r="C30" s="4"/>
      <c r="D30" s="4"/>
      <c r="E30" s="4" t="s">
        <v>7</v>
      </c>
      <c r="F30" s="4" t="s">
        <v>8</v>
      </c>
      <c r="G30" s="4"/>
      <c r="H30" s="4"/>
      <c r="I30" s="4" t="s">
        <v>9</v>
      </c>
      <c r="J30" s="59" t="s">
        <v>24</v>
      </c>
      <c r="K30" s="30"/>
      <c r="L30" s="31"/>
      <c r="M30" s="5"/>
      <c r="N30" s="38"/>
      <c r="O30" s="31"/>
      <c r="P30" s="39">
        <f>S8</f>
        <v>2</v>
      </c>
    </row>
    <row r="31" spans="1:26" ht="15.75" customHeight="1">
      <c r="A31" s="27"/>
      <c r="B31" s="4">
        <v>10</v>
      </c>
      <c r="C31" s="23">
        <v>1</v>
      </c>
      <c r="D31" s="4" t="s">
        <v>10</v>
      </c>
      <c r="E31" s="9">
        <f>C31*5</f>
        <v>5</v>
      </c>
      <c r="F31" s="4">
        <v>4</v>
      </c>
      <c r="G31" s="8"/>
      <c r="H31" s="4" t="s">
        <v>10</v>
      </c>
      <c r="I31" s="9">
        <f>G31*(-1)</f>
        <v>0</v>
      </c>
      <c r="J31" s="32"/>
      <c r="K31" s="33"/>
      <c r="L31" s="34"/>
      <c r="M31" s="10"/>
      <c r="N31" s="32"/>
      <c r="O31" s="34"/>
      <c r="P31" s="40"/>
    </row>
    <row r="32" spans="1:26" ht="15.75" customHeight="1">
      <c r="A32" s="27"/>
      <c r="B32" s="4">
        <v>9</v>
      </c>
      <c r="C32" s="23">
        <v>3</v>
      </c>
      <c r="D32" s="4" t="s">
        <v>10</v>
      </c>
      <c r="E32" s="9">
        <f>C32*4</f>
        <v>12</v>
      </c>
      <c r="F32" s="4">
        <v>3</v>
      </c>
      <c r="G32" s="23">
        <v>1</v>
      </c>
      <c r="H32" s="4" t="s">
        <v>10</v>
      </c>
      <c r="I32" s="9">
        <f>G32*(-2)</f>
        <v>-2</v>
      </c>
      <c r="J32" s="32"/>
      <c r="K32" s="33"/>
      <c r="L32" s="34"/>
      <c r="M32" s="10"/>
      <c r="N32" s="32"/>
      <c r="O32" s="34"/>
      <c r="P32" s="40"/>
    </row>
    <row r="33" spans="1:16" ht="15.75" customHeight="1">
      <c r="A33" s="27"/>
      <c r="B33" s="4">
        <v>8</v>
      </c>
      <c r="C33" s="23">
        <v>5</v>
      </c>
      <c r="D33" s="4" t="s">
        <v>10</v>
      </c>
      <c r="E33" s="12">
        <f>C33*3</f>
        <v>15</v>
      </c>
      <c r="F33" s="4">
        <v>2</v>
      </c>
      <c r="G33" s="8"/>
      <c r="H33" s="4" t="s">
        <v>10</v>
      </c>
      <c r="I33" s="9">
        <f>G33*(-3)</f>
        <v>0</v>
      </c>
      <c r="J33" s="32"/>
      <c r="K33" s="33"/>
      <c r="L33" s="34"/>
      <c r="M33" s="10"/>
      <c r="N33" s="32"/>
      <c r="O33" s="34"/>
      <c r="P33" s="41"/>
    </row>
    <row r="34" spans="1:16" ht="15.75" customHeight="1">
      <c r="A34" s="27"/>
      <c r="B34" s="13"/>
      <c r="C34" s="14"/>
      <c r="D34" s="14"/>
      <c r="E34" s="14"/>
      <c r="F34" s="4">
        <v>1</v>
      </c>
      <c r="G34" s="8"/>
      <c r="H34" s="4" t="s">
        <v>10</v>
      </c>
      <c r="I34" s="9">
        <f>G34*(-4)</f>
        <v>0</v>
      </c>
      <c r="J34" s="32"/>
      <c r="K34" s="33"/>
      <c r="L34" s="34"/>
      <c r="M34" s="10"/>
      <c r="N34" s="32"/>
      <c r="O34" s="34"/>
      <c r="P34" s="42">
        <f>D38+K38+O38</f>
        <v>164</v>
      </c>
    </row>
    <row r="35" spans="1:16" ht="15.75" customHeight="1">
      <c r="A35" s="27"/>
      <c r="B35" s="15"/>
      <c r="C35" s="14"/>
      <c r="D35" s="14"/>
      <c r="E35" s="14"/>
      <c r="F35" s="4">
        <v>0</v>
      </c>
      <c r="G35" s="8"/>
      <c r="H35" s="4" t="s">
        <v>10</v>
      </c>
      <c r="I35" s="9">
        <f>G35*(-5)</f>
        <v>0</v>
      </c>
      <c r="J35" s="32"/>
      <c r="K35" s="33"/>
      <c r="L35" s="34"/>
      <c r="M35" s="10"/>
      <c r="N35" s="32"/>
      <c r="O35" s="34"/>
      <c r="P35" s="43"/>
    </row>
    <row r="36" spans="1:16" ht="15.75" customHeight="1">
      <c r="A36" s="27"/>
      <c r="B36" s="24" t="s">
        <v>13</v>
      </c>
      <c r="C36" s="25"/>
      <c r="D36" s="16">
        <v>50</v>
      </c>
      <c r="E36" s="17"/>
      <c r="F36" s="24" t="s">
        <v>14</v>
      </c>
      <c r="G36" s="25"/>
      <c r="H36" s="8"/>
      <c r="I36" s="4"/>
      <c r="J36" s="32"/>
      <c r="K36" s="33"/>
      <c r="L36" s="34"/>
      <c r="M36" s="10"/>
      <c r="N36" s="32"/>
      <c r="O36" s="34"/>
      <c r="P36" s="43"/>
    </row>
    <row r="37" spans="1:16" ht="15.75" customHeight="1">
      <c r="A37" s="27"/>
      <c r="B37" s="4"/>
      <c r="C37" s="4"/>
      <c r="D37" s="4"/>
      <c r="E37" s="4"/>
      <c r="F37" s="24" t="s">
        <v>15</v>
      </c>
      <c r="G37" s="25"/>
      <c r="H37" s="8"/>
      <c r="I37" s="4"/>
      <c r="J37" s="35"/>
      <c r="K37" s="36"/>
      <c r="L37" s="37"/>
      <c r="M37" s="18"/>
      <c r="N37" s="35"/>
      <c r="O37" s="37"/>
      <c r="P37" s="44"/>
    </row>
    <row r="38" spans="1:16" ht="15.75" customHeight="1">
      <c r="A38" s="28"/>
      <c r="B38" s="24" t="s">
        <v>16</v>
      </c>
      <c r="C38" s="25"/>
      <c r="D38" s="9">
        <f>(D36+E33+E32+E31)*2</f>
        <v>164</v>
      </c>
      <c r="E38" s="17"/>
      <c r="F38" s="24" t="s">
        <v>16</v>
      </c>
      <c r="G38" s="25"/>
      <c r="H38" s="9">
        <f>(I31+I32+I33+I34+I35+H36+H37)*2</f>
        <v>-4</v>
      </c>
      <c r="I38" s="4"/>
      <c r="J38" s="4" t="s">
        <v>16</v>
      </c>
      <c r="K38" s="45"/>
      <c r="L38" s="46"/>
      <c r="M38" s="25"/>
      <c r="N38" s="4" t="s">
        <v>16</v>
      </c>
      <c r="O38" s="19"/>
      <c r="P38" s="20" t="str">
        <f>IF(R8&lt;0,"Yếu",IF(R8&lt;=7,"Trung bình",IF(R8&lt;=30,"Khá","Xuất sắc")))</f>
        <v>Xuất sắc</v>
      </c>
    </row>
    <row r="39" spans="1:16" ht="15.75" customHeight="1">
      <c r="A39" s="26" t="s">
        <v>25</v>
      </c>
      <c r="B39" s="3" t="s">
        <v>6</v>
      </c>
      <c r="C39" s="4"/>
      <c r="D39" s="4"/>
      <c r="E39" s="4" t="s">
        <v>7</v>
      </c>
      <c r="F39" s="4" t="s">
        <v>8</v>
      </c>
      <c r="G39" s="4"/>
      <c r="H39" s="4"/>
      <c r="I39" s="4" t="s">
        <v>9</v>
      </c>
      <c r="J39" s="58"/>
      <c r="K39" s="30"/>
      <c r="L39" s="31"/>
      <c r="M39" s="5"/>
      <c r="N39" s="38"/>
      <c r="O39" s="31"/>
      <c r="P39" s="39">
        <f>S9</f>
        <v>1</v>
      </c>
    </row>
    <row r="40" spans="1:16" ht="15.75" customHeight="1">
      <c r="A40" s="27"/>
      <c r="B40" s="4">
        <v>10</v>
      </c>
      <c r="C40" s="8"/>
      <c r="D40" s="4" t="s">
        <v>10</v>
      </c>
      <c r="E40" s="9">
        <f>C40*5</f>
        <v>0</v>
      </c>
      <c r="F40" s="4">
        <v>4</v>
      </c>
      <c r="G40" s="8"/>
      <c r="H40" s="4" t="s">
        <v>10</v>
      </c>
      <c r="I40" s="9">
        <f>G40*(-1)</f>
        <v>0</v>
      </c>
      <c r="J40" s="32"/>
      <c r="K40" s="33"/>
      <c r="L40" s="34"/>
      <c r="M40" s="10"/>
      <c r="N40" s="32"/>
      <c r="O40" s="34"/>
      <c r="P40" s="40"/>
    </row>
    <row r="41" spans="1:16" ht="15.75" customHeight="1">
      <c r="A41" s="27"/>
      <c r="B41" s="4">
        <v>9</v>
      </c>
      <c r="C41" s="8">
        <v>12</v>
      </c>
      <c r="D41" s="4" t="s">
        <v>10</v>
      </c>
      <c r="E41" s="9">
        <f>C41*4</f>
        <v>48</v>
      </c>
      <c r="F41" s="4">
        <v>3</v>
      </c>
      <c r="G41" s="8">
        <v>1</v>
      </c>
      <c r="H41" s="4" t="s">
        <v>10</v>
      </c>
      <c r="I41" s="9">
        <f>G41*(-2)</f>
        <v>-2</v>
      </c>
      <c r="J41" s="32"/>
      <c r="K41" s="33"/>
      <c r="L41" s="34"/>
      <c r="M41" s="10"/>
      <c r="N41" s="32"/>
      <c r="O41" s="34"/>
      <c r="P41" s="40"/>
    </row>
    <row r="42" spans="1:16" ht="15.75" customHeight="1">
      <c r="A42" s="27"/>
      <c r="B42" s="4">
        <v>8</v>
      </c>
      <c r="C42" s="8">
        <v>8</v>
      </c>
      <c r="D42" s="4" t="s">
        <v>10</v>
      </c>
      <c r="E42" s="12">
        <f>C42*3</f>
        <v>24</v>
      </c>
      <c r="F42" s="4">
        <v>2</v>
      </c>
      <c r="G42" s="8"/>
      <c r="H42" s="4" t="s">
        <v>10</v>
      </c>
      <c r="I42" s="9">
        <f>G42*(-3)</f>
        <v>0</v>
      </c>
      <c r="J42" s="32"/>
      <c r="K42" s="33"/>
      <c r="L42" s="34"/>
      <c r="M42" s="10"/>
      <c r="N42" s="32"/>
      <c r="O42" s="34"/>
      <c r="P42" s="41"/>
    </row>
    <row r="43" spans="1:16" ht="15.75" customHeight="1">
      <c r="A43" s="27"/>
      <c r="B43" s="13"/>
      <c r="C43" s="14"/>
      <c r="D43" s="14"/>
      <c r="E43" s="14"/>
      <c r="F43" s="4">
        <v>1</v>
      </c>
      <c r="G43" s="8"/>
      <c r="H43" s="4" t="s">
        <v>10</v>
      </c>
      <c r="I43" s="9">
        <f>G43*(-4)</f>
        <v>0</v>
      </c>
      <c r="J43" s="32"/>
      <c r="K43" s="33"/>
      <c r="L43" s="34"/>
      <c r="M43" s="10"/>
      <c r="N43" s="32"/>
      <c r="O43" s="34"/>
      <c r="P43" s="42">
        <f>D47+H47+K47+O47</f>
        <v>240</v>
      </c>
    </row>
    <row r="44" spans="1:16" ht="15.75" customHeight="1">
      <c r="A44" s="27"/>
      <c r="B44" s="15"/>
      <c r="C44" s="14"/>
      <c r="D44" s="14"/>
      <c r="E44" s="14"/>
      <c r="F44" s="4">
        <v>0</v>
      </c>
      <c r="G44" s="8"/>
      <c r="H44" s="4" t="s">
        <v>10</v>
      </c>
      <c r="I44" s="9">
        <f>G44*(-5)</f>
        <v>0</v>
      </c>
      <c r="J44" s="32"/>
      <c r="K44" s="33"/>
      <c r="L44" s="34"/>
      <c r="M44" s="10"/>
      <c r="N44" s="32"/>
      <c r="O44" s="34"/>
      <c r="P44" s="43"/>
    </row>
    <row r="45" spans="1:16" ht="15.75" customHeight="1">
      <c r="A45" s="27"/>
      <c r="B45" s="24" t="s">
        <v>13</v>
      </c>
      <c r="C45" s="25"/>
      <c r="D45" s="16">
        <v>50</v>
      </c>
      <c r="E45" s="17"/>
      <c r="F45" s="24" t="s">
        <v>14</v>
      </c>
      <c r="G45" s="25"/>
      <c r="H45" s="8"/>
      <c r="I45" s="4"/>
      <c r="J45" s="32"/>
      <c r="K45" s="33"/>
      <c r="L45" s="34"/>
      <c r="M45" s="10"/>
      <c r="N45" s="32"/>
      <c r="O45" s="34"/>
      <c r="P45" s="43"/>
    </row>
    <row r="46" spans="1:16" ht="15.75" customHeight="1">
      <c r="A46" s="27"/>
      <c r="B46" s="4"/>
      <c r="C46" s="4"/>
      <c r="D46" s="4"/>
      <c r="E46" s="4"/>
      <c r="F46" s="24" t="s">
        <v>15</v>
      </c>
      <c r="G46" s="25"/>
      <c r="H46" s="8"/>
      <c r="I46" s="4"/>
      <c r="J46" s="35"/>
      <c r="K46" s="36"/>
      <c r="L46" s="37"/>
      <c r="M46" s="18"/>
      <c r="N46" s="35"/>
      <c r="O46" s="37"/>
      <c r="P46" s="44"/>
    </row>
    <row r="47" spans="1:16" ht="15.75" customHeight="1">
      <c r="A47" s="28"/>
      <c r="B47" s="24" t="s">
        <v>16</v>
      </c>
      <c r="C47" s="25"/>
      <c r="D47" s="9">
        <f>(E40+E41+E42+E43+E44+D45)*2</f>
        <v>244</v>
      </c>
      <c r="E47" s="17"/>
      <c r="F47" s="24" t="s">
        <v>16</v>
      </c>
      <c r="G47" s="25"/>
      <c r="H47" s="9">
        <f>(I40+I41+I42+I43+I44+H45+H46)*2</f>
        <v>-4</v>
      </c>
      <c r="I47" s="4"/>
      <c r="J47" s="4" t="s">
        <v>16</v>
      </c>
      <c r="K47" s="45"/>
      <c r="L47" s="46"/>
      <c r="M47" s="25"/>
      <c r="N47" s="4" t="s">
        <v>16</v>
      </c>
      <c r="O47" s="19"/>
      <c r="P47" s="20" t="str">
        <f>IF(R9&lt;0,"Yếu",IF(R9&lt;=7,"Trung bình",IF(R9&lt;=30,"Khá","Xuất sắc")))</f>
        <v>Xuất sắc</v>
      </c>
    </row>
    <row r="48" spans="1:16" ht="15.75" customHeight="1">
      <c r="A48" s="47" t="s">
        <v>26</v>
      </c>
      <c r="B48" s="3" t="s">
        <v>6</v>
      </c>
      <c r="C48" s="4"/>
      <c r="D48" s="4"/>
      <c r="E48" s="4" t="s">
        <v>7</v>
      </c>
      <c r="F48" s="4" t="s">
        <v>8</v>
      </c>
      <c r="G48" s="4"/>
      <c r="H48" s="4"/>
      <c r="I48" s="4" t="s">
        <v>9</v>
      </c>
      <c r="J48" s="58" t="s">
        <v>27</v>
      </c>
      <c r="K48" s="30"/>
      <c r="L48" s="31"/>
      <c r="M48" s="5"/>
      <c r="N48" s="38"/>
      <c r="O48" s="31"/>
      <c r="P48" s="48">
        <f>S10</f>
        <v>7</v>
      </c>
    </row>
    <row r="49" spans="1:26" ht="15.75" customHeight="1">
      <c r="A49" s="43"/>
      <c r="B49" s="4">
        <v>10</v>
      </c>
      <c r="C49" s="8"/>
      <c r="D49" s="4" t="s">
        <v>10</v>
      </c>
      <c r="E49" s="9">
        <f>C49*5</f>
        <v>0</v>
      </c>
      <c r="F49" s="4">
        <v>4</v>
      </c>
      <c r="G49" s="23">
        <v>1</v>
      </c>
      <c r="H49" s="4" t="s">
        <v>10</v>
      </c>
      <c r="I49" s="9">
        <f>G49*(-1)</f>
        <v>-1</v>
      </c>
      <c r="J49" s="32"/>
      <c r="K49" s="33"/>
      <c r="L49" s="34"/>
      <c r="M49" s="10"/>
      <c r="N49" s="32"/>
      <c r="O49" s="34"/>
      <c r="P49" s="43"/>
    </row>
    <row r="50" spans="1:26" ht="15.75" customHeight="1">
      <c r="A50" s="43"/>
      <c r="B50" s="4">
        <v>9</v>
      </c>
      <c r="C50" s="23">
        <v>1</v>
      </c>
      <c r="D50" s="4" t="s">
        <v>10</v>
      </c>
      <c r="E50" s="9">
        <f>C50*4</f>
        <v>4</v>
      </c>
      <c r="F50" s="4">
        <v>3</v>
      </c>
      <c r="G50" s="8"/>
      <c r="H50" s="4" t="s">
        <v>10</v>
      </c>
      <c r="I50" s="9">
        <f>G50*(-2)</f>
        <v>0</v>
      </c>
      <c r="J50" s="32"/>
      <c r="K50" s="33"/>
      <c r="L50" s="34"/>
      <c r="M50" s="10"/>
      <c r="N50" s="32"/>
      <c r="O50" s="34"/>
      <c r="P50" s="43"/>
    </row>
    <row r="51" spans="1:26" ht="15.75" customHeight="1">
      <c r="A51" s="43"/>
      <c r="B51" s="4">
        <v>8</v>
      </c>
      <c r="C51" s="23">
        <v>1</v>
      </c>
      <c r="D51" s="4" t="s">
        <v>10</v>
      </c>
      <c r="E51" s="12">
        <f>C51*3</f>
        <v>3</v>
      </c>
      <c r="F51" s="4">
        <v>2</v>
      </c>
      <c r="G51" s="8"/>
      <c r="H51" s="4" t="s">
        <v>10</v>
      </c>
      <c r="I51" s="9">
        <f>G51*(-3)</f>
        <v>0</v>
      </c>
      <c r="J51" s="32"/>
      <c r="K51" s="33"/>
      <c r="L51" s="34"/>
      <c r="M51" s="10"/>
      <c r="N51" s="32"/>
      <c r="O51" s="34"/>
      <c r="P51" s="44"/>
    </row>
    <row r="52" spans="1:26" ht="15.75" customHeight="1">
      <c r="A52" s="43"/>
      <c r="B52" s="13"/>
      <c r="C52" s="14"/>
      <c r="D52" s="14"/>
      <c r="E52" s="14"/>
      <c r="F52" s="4">
        <v>1</v>
      </c>
      <c r="G52" s="8"/>
      <c r="H52" s="4" t="s">
        <v>10</v>
      </c>
      <c r="I52" s="9">
        <f>G52*(-4)</f>
        <v>0</v>
      </c>
      <c r="J52" s="32"/>
      <c r="K52" s="33"/>
      <c r="L52" s="34"/>
      <c r="M52" s="10"/>
      <c r="N52" s="32"/>
      <c r="O52" s="34"/>
      <c r="P52" s="42">
        <f>D56+H56+K56+O56</f>
        <v>88</v>
      </c>
    </row>
    <row r="53" spans="1:26" ht="15.75" customHeight="1">
      <c r="A53" s="43"/>
      <c r="B53" s="15"/>
      <c r="C53" s="14"/>
      <c r="D53" s="14"/>
      <c r="E53" s="14"/>
      <c r="F53" s="4">
        <v>0</v>
      </c>
      <c r="G53" s="8"/>
      <c r="H53" s="4" t="s">
        <v>10</v>
      </c>
      <c r="I53" s="9">
        <f>G53*(-5)</f>
        <v>0</v>
      </c>
      <c r="J53" s="32"/>
      <c r="K53" s="33"/>
      <c r="L53" s="34"/>
      <c r="M53" s="10"/>
      <c r="N53" s="32"/>
      <c r="O53" s="34"/>
      <c r="P53" s="43"/>
    </row>
    <row r="54" spans="1:26" ht="15.75" customHeight="1">
      <c r="A54" s="43"/>
      <c r="B54" s="24" t="s">
        <v>13</v>
      </c>
      <c r="C54" s="25"/>
      <c r="D54" s="16">
        <v>50</v>
      </c>
      <c r="E54" s="17"/>
      <c r="F54" s="24" t="s">
        <v>14</v>
      </c>
      <c r="G54" s="25"/>
      <c r="H54" s="8"/>
      <c r="I54" s="4"/>
      <c r="J54" s="32"/>
      <c r="K54" s="33"/>
      <c r="L54" s="34"/>
      <c r="M54" s="10"/>
      <c r="N54" s="32"/>
      <c r="O54" s="34"/>
      <c r="P54" s="43"/>
    </row>
    <row r="55" spans="1:26" ht="15.75" customHeight="1">
      <c r="A55" s="43"/>
      <c r="B55" s="4"/>
      <c r="C55" s="4"/>
      <c r="D55" s="4"/>
      <c r="E55" s="4"/>
      <c r="F55" s="24" t="s">
        <v>15</v>
      </c>
      <c r="G55" s="25"/>
      <c r="H55" s="8"/>
      <c r="I55" s="4"/>
      <c r="J55" s="35"/>
      <c r="K55" s="36"/>
      <c r="L55" s="37"/>
      <c r="M55" s="18"/>
      <c r="N55" s="35"/>
      <c r="O55" s="37"/>
      <c r="P55" s="44"/>
    </row>
    <row r="56" spans="1:26" ht="15.75" customHeight="1">
      <c r="A56" s="44"/>
      <c r="B56" s="24" t="s">
        <v>16</v>
      </c>
      <c r="C56" s="25"/>
      <c r="D56" s="9">
        <f>(E49+E50+E51+E52+E53+D54)*2</f>
        <v>114</v>
      </c>
      <c r="E56" s="17"/>
      <c r="F56" s="24" t="s">
        <v>16</v>
      </c>
      <c r="G56" s="25"/>
      <c r="H56" s="9">
        <f>(I49+I50+I51+I52+I53+H54+H55)*2</f>
        <v>-2</v>
      </c>
      <c r="I56" s="4"/>
      <c r="J56" s="4" t="s">
        <v>16</v>
      </c>
      <c r="K56" s="45">
        <v>-24</v>
      </c>
      <c r="L56" s="46"/>
      <c r="M56" s="25"/>
      <c r="N56" s="4" t="s">
        <v>16</v>
      </c>
      <c r="O56" s="19"/>
      <c r="P56" s="20" t="str">
        <f>IF(R10&lt;0,"Yếu",IF(R10&lt;=7,"Trung bình",IF(R10&lt;=30,"Khá","Xuất sắc")))</f>
        <v>Xuất sắc</v>
      </c>
    </row>
    <row r="57" spans="1:26" ht="15.75" customHeight="1">
      <c r="A57" s="47" t="s">
        <v>28</v>
      </c>
      <c r="B57" s="3" t="s">
        <v>6</v>
      </c>
      <c r="C57" s="4"/>
      <c r="D57" s="4"/>
      <c r="E57" s="4" t="s">
        <v>7</v>
      </c>
      <c r="F57" s="4" t="s">
        <v>8</v>
      </c>
      <c r="G57" s="4"/>
      <c r="H57" s="4"/>
      <c r="I57" s="4" t="s">
        <v>9</v>
      </c>
      <c r="J57" s="38" t="s">
        <v>29</v>
      </c>
      <c r="K57" s="30"/>
      <c r="L57" s="31"/>
      <c r="M57" s="5"/>
      <c r="N57" s="38"/>
      <c r="O57" s="31"/>
      <c r="P57" s="48">
        <f>S11</f>
        <v>4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43"/>
      <c r="B58" s="4">
        <v>10</v>
      </c>
      <c r="C58" s="8"/>
      <c r="D58" s="4" t="s">
        <v>10</v>
      </c>
      <c r="E58" s="9">
        <f>C58*5</f>
        <v>0</v>
      </c>
      <c r="F58" s="4">
        <v>4</v>
      </c>
      <c r="G58" s="23">
        <v>1</v>
      </c>
      <c r="H58" s="4" t="s">
        <v>10</v>
      </c>
      <c r="I58" s="9">
        <f>G58*(-1)</f>
        <v>-1</v>
      </c>
      <c r="J58" s="32"/>
      <c r="K58" s="33"/>
      <c r="L58" s="34"/>
      <c r="M58" s="10"/>
      <c r="N58" s="32"/>
      <c r="O58" s="34"/>
      <c r="P58" s="43"/>
    </row>
    <row r="59" spans="1:26" ht="15.75" customHeight="1">
      <c r="A59" s="43"/>
      <c r="B59" s="4">
        <v>9</v>
      </c>
      <c r="C59" s="23">
        <v>2</v>
      </c>
      <c r="D59" s="4" t="s">
        <v>10</v>
      </c>
      <c r="E59" s="9">
        <f>C59*4</f>
        <v>8</v>
      </c>
      <c r="F59" s="4">
        <v>3</v>
      </c>
      <c r="G59" s="8"/>
      <c r="H59" s="4" t="s">
        <v>10</v>
      </c>
      <c r="I59" s="9">
        <f>G59*(-2)</f>
        <v>0</v>
      </c>
      <c r="J59" s="32"/>
      <c r="K59" s="33"/>
      <c r="L59" s="34"/>
      <c r="M59" s="10"/>
      <c r="N59" s="32"/>
      <c r="O59" s="34"/>
      <c r="P59" s="43"/>
    </row>
    <row r="60" spans="1:26" ht="15.75" customHeight="1">
      <c r="A60" s="43"/>
      <c r="B60" s="4">
        <v>8</v>
      </c>
      <c r="C60" s="23">
        <v>8</v>
      </c>
      <c r="D60" s="4" t="s">
        <v>10</v>
      </c>
      <c r="E60" s="12">
        <f>C60*3</f>
        <v>24</v>
      </c>
      <c r="F60" s="4">
        <v>2</v>
      </c>
      <c r="G60" s="8"/>
      <c r="H60" s="4" t="s">
        <v>10</v>
      </c>
      <c r="I60" s="9">
        <f>G60*(-3)</f>
        <v>0</v>
      </c>
      <c r="J60" s="32"/>
      <c r="K60" s="33"/>
      <c r="L60" s="34"/>
      <c r="M60" s="10"/>
      <c r="N60" s="32"/>
      <c r="O60" s="34"/>
      <c r="P60" s="44"/>
    </row>
    <row r="61" spans="1:26" ht="15.75" customHeight="1">
      <c r="A61" s="43"/>
      <c r="B61" s="13"/>
      <c r="C61" s="14"/>
      <c r="D61" s="14"/>
      <c r="E61" s="14"/>
      <c r="F61" s="4">
        <v>1</v>
      </c>
      <c r="G61" s="23">
        <v>2</v>
      </c>
      <c r="H61" s="4" t="s">
        <v>10</v>
      </c>
      <c r="I61" s="9">
        <f>G61*(-4)</f>
        <v>-8</v>
      </c>
      <c r="J61" s="32"/>
      <c r="K61" s="33"/>
      <c r="L61" s="34"/>
      <c r="M61" s="10"/>
      <c r="N61" s="32"/>
      <c r="O61" s="34"/>
      <c r="P61" s="42">
        <f>D65+H65+K65+O65</f>
        <v>134</v>
      </c>
    </row>
    <row r="62" spans="1:26" ht="15.75" customHeight="1">
      <c r="A62" s="43"/>
      <c r="B62" s="15"/>
      <c r="C62" s="14"/>
      <c r="D62" s="14"/>
      <c r="E62" s="14"/>
      <c r="F62" s="4">
        <v>0</v>
      </c>
      <c r="G62" s="8"/>
      <c r="H62" s="4" t="s">
        <v>10</v>
      </c>
      <c r="I62" s="9">
        <f>G62*(-5)</f>
        <v>0</v>
      </c>
      <c r="J62" s="32"/>
      <c r="K62" s="33"/>
      <c r="L62" s="34"/>
      <c r="M62" s="10"/>
      <c r="N62" s="32"/>
      <c r="O62" s="34"/>
      <c r="P62" s="43"/>
    </row>
    <row r="63" spans="1:26" ht="15.75" customHeight="1">
      <c r="A63" s="43"/>
      <c r="B63" s="24" t="s">
        <v>13</v>
      </c>
      <c r="C63" s="25"/>
      <c r="D63" s="16">
        <v>50</v>
      </c>
      <c r="E63" s="17"/>
      <c r="F63" s="24" t="s">
        <v>14</v>
      </c>
      <c r="G63" s="25"/>
      <c r="H63" s="8"/>
      <c r="I63" s="4"/>
      <c r="J63" s="32"/>
      <c r="K63" s="33"/>
      <c r="L63" s="34"/>
      <c r="M63" s="10"/>
      <c r="N63" s="32"/>
      <c r="O63" s="34"/>
      <c r="P63" s="43"/>
    </row>
    <row r="64" spans="1:26" ht="15.75" customHeight="1">
      <c r="A64" s="43"/>
      <c r="B64" s="4"/>
      <c r="C64" s="4"/>
      <c r="D64" s="4"/>
      <c r="E64" s="4"/>
      <c r="F64" s="24" t="s">
        <v>15</v>
      </c>
      <c r="G64" s="25"/>
      <c r="H64" s="8"/>
      <c r="I64" s="4"/>
      <c r="J64" s="35"/>
      <c r="K64" s="36"/>
      <c r="L64" s="37"/>
      <c r="M64" s="18"/>
      <c r="N64" s="35"/>
      <c r="O64" s="37"/>
      <c r="P64" s="44"/>
    </row>
    <row r="65" spans="1:16" ht="15.75" customHeight="1">
      <c r="A65" s="44"/>
      <c r="B65" s="24" t="s">
        <v>16</v>
      </c>
      <c r="C65" s="25"/>
      <c r="D65" s="9">
        <f>(E58+E59+E60+E61+E62+D63)*2</f>
        <v>164</v>
      </c>
      <c r="E65" s="17"/>
      <c r="F65" s="24" t="s">
        <v>16</v>
      </c>
      <c r="G65" s="25"/>
      <c r="H65" s="9">
        <f>(I58+I59+I60+I61+I62+H63+H64)*2</f>
        <v>-18</v>
      </c>
      <c r="I65" s="4"/>
      <c r="J65" s="4" t="s">
        <v>16</v>
      </c>
      <c r="K65" s="45">
        <v>-12</v>
      </c>
      <c r="L65" s="46"/>
      <c r="M65" s="25"/>
      <c r="N65" s="4" t="s">
        <v>16</v>
      </c>
      <c r="O65" s="19"/>
      <c r="P65" s="21" t="str">
        <f>IF(R11&lt;0,"Yếu",IF(R11&lt;=7,"Trung bình",IF(R11&lt;=30,"Khá","Xuất sắc")))</f>
        <v>Xuất sắc</v>
      </c>
    </row>
    <row r="66" spans="1:16" ht="15.75" customHeight="1">
      <c r="A66" s="26" t="s">
        <v>30</v>
      </c>
      <c r="B66" s="3" t="s">
        <v>6</v>
      </c>
      <c r="C66" s="4"/>
      <c r="D66" s="4"/>
      <c r="E66" s="4" t="s">
        <v>7</v>
      </c>
      <c r="F66" s="4" t="s">
        <v>8</v>
      </c>
      <c r="G66" s="4"/>
      <c r="H66" s="4"/>
      <c r="I66" s="4" t="s">
        <v>9</v>
      </c>
      <c r="J66" s="29" t="s">
        <v>31</v>
      </c>
      <c r="K66" s="30"/>
      <c r="L66" s="31"/>
      <c r="M66" s="5"/>
      <c r="N66" s="38"/>
      <c r="O66" s="31"/>
      <c r="P66" s="39">
        <f>S12</f>
        <v>5</v>
      </c>
    </row>
    <row r="67" spans="1:16" ht="15.75" customHeight="1">
      <c r="A67" s="27"/>
      <c r="B67" s="4">
        <v>10</v>
      </c>
      <c r="C67" s="8"/>
      <c r="D67" s="4" t="s">
        <v>10</v>
      </c>
      <c r="E67" s="9">
        <f>C67*5</f>
        <v>0</v>
      </c>
      <c r="F67" s="4">
        <v>4</v>
      </c>
      <c r="G67" s="8"/>
      <c r="H67" s="4" t="s">
        <v>10</v>
      </c>
      <c r="I67" s="9">
        <f>G67*(-1)</f>
        <v>0</v>
      </c>
      <c r="J67" s="32"/>
      <c r="K67" s="33"/>
      <c r="L67" s="34"/>
      <c r="M67" s="10"/>
      <c r="N67" s="32"/>
      <c r="O67" s="34"/>
      <c r="P67" s="40"/>
    </row>
    <row r="68" spans="1:16" ht="15.75" customHeight="1">
      <c r="A68" s="27"/>
      <c r="B68" s="4">
        <v>9</v>
      </c>
      <c r="C68" s="8"/>
      <c r="D68" s="4" t="s">
        <v>10</v>
      </c>
      <c r="E68" s="9">
        <f>C68*4</f>
        <v>0</v>
      </c>
      <c r="F68" s="4">
        <v>3</v>
      </c>
      <c r="G68" s="8"/>
      <c r="H68" s="4" t="s">
        <v>10</v>
      </c>
      <c r="I68" s="9">
        <f>G68*(-2)</f>
        <v>0</v>
      </c>
      <c r="J68" s="32"/>
      <c r="K68" s="33"/>
      <c r="L68" s="34"/>
      <c r="M68" s="10"/>
      <c r="N68" s="32"/>
      <c r="O68" s="34"/>
      <c r="P68" s="40"/>
    </row>
    <row r="69" spans="1:16" ht="15.75" customHeight="1">
      <c r="A69" s="27"/>
      <c r="B69" s="4">
        <v>8</v>
      </c>
      <c r="C69" s="23">
        <v>2</v>
      </c>
      <c r="D69" s="4" t="s">
        <v>10</v>
      </c>
      <c r="E69" s="12">
        <f>C69*3</f>
        <v>6</v>
      </c>
      <c r="F69" s="4">
        <v>2</v>
      </c>
      <c r="G69" s="8"/>
      <c r="H69" s="4" t="s">
        <v>10</v>
      </c>
      <c r="I69" s="9">
        <f>G69*(-3)</f>
        <v>0</v>
      </c>
      <c r="J69" s="32"/>
      <c r="K69" s="33"/>
      <c r="L69" s="34"/>
      <c r="M69" s="10"/>
      <c r="N69" s="32"/>
      <c r="O69" s="34"/>
      <c r="P69" s="41"/>
    </row>
    <row r="70" spans="1:16" ht="15.75" customHeight="1">
      <c r="A70" s="27"/>
      <c r="B70" s="13"/>
      <c r="C70" s="14"/>
      <c r="D70" s="14"/>
      <c r="E70" s="14"/>
      <c r="F70" s="4">
        <v>1</v>
      </c>
      <c r="G70" s="8"/>
      <c r="H70" s="4" t="s">
        <v>10</v>
      </c>
      <c r="I70" s="9">
        <f>G70*(-4)</f>
        <v>0</v>
      </c>
      <c r="J70" s="32"/>
      <c r="K70" s="33"/>
      <c r="L70" s="34"/>
      <c r="M70" s="10"/>
      <c r="N70" s="32"/>
      <c r="O70" s="34"/>
      <c r="P70" s="42">
        <f>D74+H74+K74+O74</f>
        <v>112</v>
      </c>
    </row>
    <row r="71" spans="1:16" ht="15.75" customHeight="1">
      <c r="A71" s="27"/>
      <c r="B71" s="15"/>
      <c r="C71" s="14"/>
      <c r="D71" s="14"/>
      <c r="E71" s="14"/>
      <c r="F71" s="4">
        <v>0</v>
      </c>
      <c r="G71" s="8"/>
      <c r="H71" s="4" t="s">
        <v>10</v>
      </c>
      <c r="I71" s="9">
        <f>G71*(-5)</f>
        <v>0</v>
      </c>
      <c r="J71" s="32"/>
      <c r="K71" s="33"/>
      <c r="L71" s="34"/>
      <c r="M71" s="10"/>
      <c r="N71" s="32"/>
      <c r="O71" s="34"/>
      <c r="P71" s="43"/>
    </row>
    <row r="72" spans="1:16" ht="15.75" customHeight="1">
      <c r="A72" s="27"/>
      <c r="B72" s="24" t="s">
        <v>13</v>
      </c>
      <c r="C72" s="25"/>
      <c r="D72" s="16">
        <v>50</v>
      </c>
      <c r="E72" s="17"/>
      <c r="F72" s="24" t="s">
        <v>14</v>
      </c>
      <c r="G72" s="25"/>
      <c r="H72" s="8"/>
      <c r="I72" s="4"/>
      <c r="J72" s="32"/>
      <c r="K72" s="33"/>
      <c r="L72" s="34"/>
      <c r="M72" s="10"/>
      <c r="N72" s="32"/>
      <c r="O72" s="34"/>
      <c r="P72" s="43"/>
    </row>
    <row r="73" spans="1:16" ht="15.75" customHeight="1">
      <c r="A73" s="27"/>
      <c r="B73" s="4"/>
      <c r="C73" s="4"/>
      <c r="D73" s="4"/>
      <c r="E73" s="4"/>
      <c r="F73" s="24" t="s">
        <v>15</v>
      </c>
      <c r="G73" s="25"/>
      <c r="H73" s="8"/>
      <c r="I73" s="4"/>
      <c r="J73" s="35"/>
      <c r="K73" s="36"/>
      <c r="L73" s="37"/>
      <c r="M73" s="18"/>
      <c r="N73" s="35"/>
      <c r="O73" s="37"/>
      <c r="P73" s="44"/>
    </row>
    <row r="74" spans="1:16" ht="15.75" customHeight="1">
      <c r="A74" s="28"/>
      <c r="B74" s="24" t="s">
        <v>16</v>
      </c>
      <c r="C74" s="25"/>
      <c r="D74" s="9">
        <f>(E67+E68+E69+E70+E71+D72)*2</f>
        <v>112</v>
      </c>
      <c r="E74" s="17"/>
      <c r="F74" s="24" t="s">
        <v>16</v>
      </c>
      <c r="G74" s="25"/>
      <c r="H74" s="9">
        <f>I67+I68+I69+I70+I71+H72+H73</f>
        <v>0</v>
      </c>
      <c r="I74" s="4"/>
      <c r="J74" s="4" t="s">
        <v>16</v>
      </c>
      <c r="K74" s="45"/>
      <c r="L74" s="46"/>
      <c r="M74" s="25"/>
      <c r="N74" s="4" t="s">
        <v>16</v>
      </c>
      <c r="O74" s="19"/>
      <c r="P74" s="20" t="str">
        <f>IF(R12&lt;0,"Yếu",IF(R12&lt;=7,"Trung bình",IF(R12&lt;=30,"Khá","Xuất sắc")))</f>
        <v>Xuất sắc</v>
      </c>
    </row>
    <row r="75" spans="1:16" ht="15.75" customHeight="1">
      <c r="A75" s="26" t="s">
        <v>32</v>
      </c>
      <c r="B75" s="3" t="s">
        <v>6</v>
      </c>
      <c r="C75" s="4"/>
      <c r="D75" s="4"/>
      <c r="E75" s="4" t="s">
        <v>7</v>
      </c>
      <c r="F75" s="4" t="s">
        <v>8</v>
      </c>
      <c r="G75" s="4"/>
      <c r="H75" s="4"/>
      <c r="I75" s="4" t="s">
        <v>9</v>
      </c>
      <c r="J75" s="29" t="s">
        <v>33</v>
      </c>
      <c r="K75" s="30"/>
      <c r="L75" s="31"/>
      <c r="M75" s="5"/>
      <c r="N75" s="38"/>
      <c r="O75" s="31"/>
      <c r="P75" s="39">
        <f>S13</f>
        <v>3</v>
      </c>
    </row>
    <row r="76" spans="1:16" ht="15.75" customHeight="1">
      <c r="A76" s="27"/>
      <c r="B76" s="4">
        <v>10</v>
      </c>
      <c r="C76" s="23">
        <v>1</v>
      </c>
      <c r="D76" s="4" t="s">
        <v>10</v>
      </c>
      <c r="E76" s="9">
        <f>C76*5</f>
        <v>5</v>
      </c>
      <c r="F76" s="4">
        <v>4</v>
      </c>
      <c r="G76" s="8"/>
      <c r="H76" s="4" t="s">
        <v>10</v>
      </c>
      <c r="I76" s="9">
        <f>G76*(-1)</f>
        <v>0</v>
      </c>
      <c r="J76" s="32"/>
      <c r="K76" s="33"/>
      <c r="L76" s="34"/>
      <c r="M76" s="10"/>
      <c r="N76" s="32"/>
      <c r="O76" s="34"/>
      <c r="P76" s="40"/>
    </row>
    <row r="77" spans="1:16" ht="15.75" customHeight="1">
      <c r="A77" s="27"/>
      <c r="B77" s="4">
        <v>9</v>
      </c>
      <c r="C77" s="23">
        <v>3</v>
      </c>
      <c r="D77" s="4" t="s">
        <v>10</v>
      </c>
      <c r="E77" s="9">
        <f>C77*4</f>
        <v>12</v>
      </c>
      <c r="F77" s="4">
        <v>3</v>
      </c>
      <c r="G77" s="8"/>
      <c r="H77" s="4" t="s">
        <v>10</v>
      </c>
      <c r="I77" s="9">
        <f>G77*(-2)</f>
        <v>0</v>
      </c>
      <c r="J77" s="32"/>
      <c r="K77" s="33"/>
      <c r="L77" s="34"/>
      <c r="M77" s="10"/>
      <c r="N77" s="32"/>
      <c r="O77" s="34"/>
      <c r="P77" s="40"/>
    </row>
    <row r="78" spans="1:16" ht="15.75" customHeight="1">
      <c r="A78" s="27"/>
      <c r="B78" s="4">
        <v>8</v>
      </c>
      <c r="C78" s="23">
        <v>2</v>
      </c>
      <c r="D78" s="4" t="s">
        <v>10</v>
      </c>
      <c r="E78" s="12">
        <f>C78*3</f>
        <v>6</v>
      </c>
      <c r="F78" s="4">
        <v>2</v>
      </c>
      <c r="G78" s="8"/>
      <c r="H78" s="4" t="s">
        <v>10</v>
      </c>
      <c r="I78" s="9">
        <f>G78*(-3)</f>
        <v>0</v>
      </c>
      <c r="J78" s="32"/>
      <c r="K78" s="33"/>
      <c r="L78" s="34"/>
      <c r="M78" s="10"/>
      <c r="N78" s="32"/>
      <c r="O78" s="34"/>
      <c r="P78" s="41"/>
    </row>
    <row r="79" spans="1:16" ht="15.75" customHeight="1">
      <c r="A79" s="27"/>
      <c r="B79" s="13"/>
      <c r="C79" s="14"/>
      <c r="D79" s="14"/>
      <c r="E79" s="14"/>
      <c r="F79" s="4">
        <v>1</v>
      </c>
      <c r="G79" s="8"/>
      <c r="H79" s="4" t="s">
        <v>10</v>
      </c>
      <c r="I79" s="9">
        <f>G79*(-4)</f>
        <v>0</v>
      </c>
      <c r="J79" s="32"/>
      <c r="K79" s="33"/>
      <c r="L79" s="34"/>
      <c r="M79" s="10"/>
      <c r="N79" s="32"/>
      <c r="O79" s="34"/>
      <c r="P79" s="42">
        <f>D83+H83+K83+O83</f>
        <v>146</v>
      </c>
    </row>
    <row r="80" spans="1:16" ht="15.75" customHeight="1">
      <c r="A80" s="27"/>
      <c r="B80" s="15"/>
      <c r="C80" s="14"/>
      <c r="D80" s="14"/>
      <c r="E80" s="14"/>
      <c r="F80" s="4">
        <v>0</v>
      </c>
      <c r="G80" s="8"/>
      <c r="H80" s="4" t="s">
        <v>10</v>
      </c>
      <c r="I80" s="9">
        <f>G80*(-5)</f>
        <v>0</v>
      </c>
      <c r="J80" s="32"/>
      <c r="K80" s="33"/>
      <c r="L80" s="34"/>
      <c r="M80" s="10"/>
      <c r="N80" s="32"/>
      <c r="O80" s="34"/>
      <c r="P80" s="43"/>
    </row>
    <row r="81" spans="1:16" ht="15.75" customHeight="1">
      <c r="A81" s="27"/>
      <c r="B81" s="24" t="s">
        <v>13</v>
      </c>
      <c r="C81" s="25"/>
      <c r="D81" s="16">
        <v>50</v>
      </c>
      <c r="E81" s="17"/>
      <c r="F81" s="24" t="s">
        <v>14</v>
      </c>
      <c r="G81" s="25"/>
      <c r="H81" s="8"/>
      <c r="I81" s="4"/>
      <c r="J81" s="32"/>
      <c r="K81" s="33"/>
      <c r="L81" s="34"/>
      <c r="M81" s="10"/>
      <c r="N81" s="32"/>
      <c r="O81" s="34"/>
      <c r="P81" s="43"/>
    </row>
    <row r="82" spans="1:16" ht="15.75" customHeight="1">
      <c r="A82" s="27"/>
      <c r="B82" s="4"/>
      <c r="C82" s="4"/>
      <c r="D82" s="4"/>
      <c r="E82" s="4"/>
      <c r="F82" s="24" t="s">
        <v>15</v>
      </c>
      <c r="G82" s="25"/>
      <c r="H82" s="8"/>
      <c r="I82" s="4"/>
      <c r="J82" s="35"/>
      <c r="K82" s="36"/>
      <c r="L82" s="37"/>
      <c r="M82" s="18"/>
      <c r="N82" s="35"/>
      <c r="O82" s="37"/>
      <c r="P82" s="44"/>
    </row>
    <row r="83" spans="1:16" ht="15.75" customHeight="1">
      <c r="A83" s="28"/>
      <c r="B83" s="24" t="s">
        <v>16</v>
      </c>
      <c r="C83" s="25"/>
      <c r="D83" s="9">
        <f>(E76+E77+E78+E79+E80+D81)*2</f>
        <v>146</v>
      </c>
      <c r="E83" s="17"/>
      <c r="F83" s="24" t="s">
        <v>16</v>
      </c>
      <c r="G83" s="25"/>
      <c r="H83" s="9">
        <f>I76+I77+I78+I79+I80+H81+H82</f>
        <v>0</v>
      </c>
      <c r="I83" s="4"/>
      <c r="J83" s="4" t="s">
        <v>16</v>
      </c>
      <c r="K83" s="45"/>
      <c r="L83" s="46"/>
      <c r="M83" s="25"/>
      <c r="N83" s="4" t="s">
        <v>16</v>
      </c>
      <c r="O83" s="19"/>
      <c r="P83" s="20" t="str">
        <f>IF(R13&lt;0,"Yếu",IF(R13&lt;=7,"Trung bình",IF(R13&lt;=30,"Khá","Xuất sắc")))</f>
        <v>Xuất sắc</v>
      </c>
    </row>
    <row r="84" spans="1:16" ht="15.75" customHeight="1">
      <c r="A84" s="26" t="s">
        <v>34</v>
      </c>
      <c r="B84" s="3" t="s">
        <v>6</v>
      </c>
      <c r="C84" s="4"/>
      <c r="D84" s="4"/>
      <c r="E84" s="4" t="s">
        <v>7</v>
      </c>
      <c r="F84" s="4" t="s">
        <v>8</v>
      </c>
      <c r="G84" s="4"/>
      <c r="H84" s="4"/>
      <c r="I84" s="4" t="s">
        <v>9</v>
      </c>
      <c r="J84" s="38" t="s">
        <v>35</v>
      </c>
      <c r="K84" s="30"/>
      <c r="L84" s="31"/>
      <c r="M84" s="5"/>
      <c r="N84" s="38"/>
      <c r="O84" s="31"/>
      <c r="P84" s="39">
        <f>S14</f>
        <v>6</v>
      </c>
    </row>
    <row r="85" spans="1:16" ht="15.75" customHeight="1">
      <c r="A85" s="27"/>
      <c r="B85" s="4">
        <v>10</v>
      </c>
      <c r="C85" s="8"/>
      <c r="D85" s="4" t="s">
        <v>10</v>
      </c>
      <c r="E85" s="9">
        <f>C85*5</f>
        <v>0</v>
      </c>
      <c r="F85" s="4">
        <v>4</v>
      </c>
      <c r="G85" s="8"/>
      <c r="H85" s="4" t="s">
        <v>10</v>
      </c>
      <c r="I85" s="9">
        <f>G85*(-1)</f>
        <v>0</v>
      </c>
      <c r="J85" s="32"/>
      <c r="K85" s="33"/>
      <c r="L85" s="34"/>
      <c r="M85" s="10"/>
      <c r="N85" s="32"/>
      <c r="O85" s="34"/>
      <c r="P85" s="40"/>
    </row>
    <row r="86" spans="1:16" ht="15.75" customHeight="1">
      <c r="A86" s="27"/>
      <c r="B86" s="4">
        <v>9</v>
      </c>
      <c r="C86" s="8"/>
      <c r="D86" s="4" t="s">
        <v>10</v>
      </c>
      <c r="E86" s="9">
        <f>C86*4</f>
        <v>0</v>
      </c>
      <c r="F86" s="4">
        <v>3</v>
      </c>
      <c r="G86" s="8"/>
      <c r="H86" s="4" t="s">
        <v>10</v>
      </c>
      <c r="I86" s="9">
        <f>G86*(-2)</f>
        <v>0</v>
      </c>
      <c r="J86" s="32"/>
      <c r="K86" s="33"/>
      <c r="L86" s="34"/>
      <c r="M86" s="10"/>
      <c r="N86" s="32"/>
      <c r="O86" s="34"/>
      <c r="P86" s="40"/>
    </row>
    <row r="87" spans="1:16" ht="15.75" customHeight="1">
      <c r="A87" s="27"/>
      <c r="B87" s="4">
        <v>8</v>
      </c>
      <c r="C87" s="23">
        <v>1</v>
      </c>
      <c r="D87" s="4" t="s">
        <v>10</v>
      </c>
      <c r="E87" s="12">
        <f>C87*3</f>
        <v>3</v>
      </c>
      <c r="F87" s="4">
        <v>2</v>
      </c>
      <c r="G87" s="8"/>
      <c r="H87" s="4" t="s">
        <v>10</v>
      </c>
      <c r="I87" s="9">
        <f>G87*(-3)</f>
        <v>0</v>
      </c>
      <c r="J87" s="32"/>
      <c r="K87" s="33"/>
      <c r="L87" s="34"/>
      <c r="M87" s="10"/>
      <c r="N87" s="32"/>
      <c r="O87" s="34"/>
      <c r="P87" s="41"/>
    </row>
    <row r="88" spans="1:16" ht="15.75" customHeight="1">
      <c r="A88" s="27"/>
      <c r="B88" s="13"/>
      <c r="C88" s="14"/>
      <c r="D88" s="14"/>
      <c r="E88" s="14"/>
      <c r="F88" s="4">
        <v>1</v>
      </c>
      <c r="G88" s="8"/>
      <c r="H88" s="4" t="s">
        <v>10</v>
      </c>
      <c r="I88" s="9">
        <f>G88*(-4)</f>
        <v>0</v>
      </c>
      <c r="J88" s="32"/>
      <c r="K88" s="33"/>
      <c r="L88" s="34"/>
      <c r="M88" s="10"/>
      <c r="N88" s="32"/>
      <c r="O88" s="34"/>
      <c r="P88" s="42">
        <f>D92+H92+K92+O92</f>
        <v>106</v>
      </c>
    </row>
    <row r="89" spans="1:16" ht="15.75" customHeight="1">
      <c r="A89" s="27"/>
      <c r="B89" s="15"/>
      <c r="C89" s="14"/>
      <c r="D89" s="14"/>
      <c r="E89" s="14"/>
      <c r="F89" s="4">
        <v>0</v>
      </c>
      <c r="G89" s="8"/>
      <c r="H89" s="4" t="s">
        <v>10</v>
      </c>
      <c r="I89" s="9">
        <f>G89*(-5)</f>
        <v>0</v>
      </c>
      <c r="J89" s="32"/>
      <c r="K89" s="33"/>
      <c r="L89" s="34"/>
      <c r="M89" s="10"/>
      <c r="N89" s="32"/>
      <c r="O89" s="34"/>
      <c r="P89" s="43"/>
    </row>
    <row r="90" spans="1:16" ht="15.75" customHeight="1">
      <c r="A90" s="27"/>
      <c r="B90" s="24" t="s">
        <v>13</v>
      </c>
      <c r="C90" s="25"/>
      <c r="D90" s="16">
        <v>50</v>
      </c>
      <c r="E90" s="17"/>
      <c r="F90" s="24" t="s">
        <v>14</v>
      </c>
      <c r="G90" s="25"/>
      <c r="H90" s="8"/>
      <c r="I90" s="4"/>
      <c r="J90" s="32"/>
      <c r="K90" s="33"/>
      <c r="L90" s="34"/>
      <c r="M90" s="10"/>
      <c r="N90" s="32"/>
      <c r="O90" s="34"/>
      <c r="P90" s="43"/>
    </row>
    <row r="91" spans="1:16" ht="15.75" customHeight="1">
      <c r="A91" s="27"/>
      <c r="B91" s="4"/>
      <c r="C91" s="4"/>
      <c r="D91" s="4"/>
      <c r="E91" s="4"/>
      <c r="F91" s="24" t="s">
        <v>15</v>
      </c>
      <c r="G91" s="25"/>
      <c r="H91" s="8"/>
      <c r="I91" s="4"/>
      <c r="J91" s="35"/>
      <c r="K91" s="36"/>
      <c r="L91" s="37"/>
      <c r="M91" s="18"/>
      <c r="N91" s="35"/>
      <c r="O91" s="37"/>
      <c r="P91" s="44"/>
    </row>
    <row r="92" spans="1:16" ht="15.75" customHeight="1">
      <c r="A92" s="28"/>
      <c r="B92" s="24" t="s">
        <v>16</v>
      </c>
      <c r="C92" s="25"/>
      <c r="D92" s="9">
        <f>(E85+E86+E87+E88+E89+D90)*2</f>
        <v>106</v>
      </c>
      <c r="E92" s="17"/>
      <c r="F92" s="24" t="s">
        <v>16</v>
      </c>
      <c r="G92" s="25"/>
      <c r="H92" s="9"/>
      <c r="I92" s="4"/>
      <c r="J92" s="4" t="s">
        <v>16</v>
      </c>
      <c r="K92" s="45"/>
      <c r="L92" s="46"/>
      <c r="M92" s="25"/>
      <c r="N92" s="4" t="s">
        <v>16</v>
      </c>
      <c r="O92" s="19"/>
      <c r="P92" s="20" t="str">
        <f>IF(R14&lt;0,"Yếu",IF(R14&lt;=7,"Trung bình",IF(R14&lt;=30,"Khá","Xuất sắc")))</f>
        <v>Xuất sắc</v>
      </c>
    </row>
    <row r="93" spans="1:16" ht="14.25" customHeight="1">
      <c r="P93" s="22"/>
    </row>
    <row r="94" spans="1:16" ht="14.25" customHeight="1">
      <c r="P94" s="22"/>
    </row>
    <row r="95" spans="1:16" ht="14.25" customHeight="1">
      <c r="P95" s="22"/>
    </row>
    <row r="96" spans="1:16" ht="14.25" customHeight="1">
      <c r="P96" s="22"/>
    </row>
    <row r="97" spans="16:16" ht="14.25" customHeight="1">
      <c r="P97" s="22"/>
    </row>
    <row r="98" spans="16:16" ht="14.25" customHeight="1">
      <c r="P98" s="22"/>
    </row>
    <row r="99" spans="16:16" ht="14.25" customHeight="1">
      <c r="P99" s="22"/>
    </row>
    <row r="100" spans="16:16" ht="14.25" customHeight="1">
      <c r="P100" s="22"/>
    </row>
    <row r="101" spans="16:16" ht="14.25" customHeight="1">
      <c r="P101" s="22"/>
    </row>
    <row r="102" spans="16:16" ht="14.25" customHeight="1">
      <c r="P102" s="22"/>
    </row>
    <row r="103" spans="16:16" ht="14.25" customHeight="1">
      <c r="P103" s="22"/>
    </row>
    <row r="104" spans="16:16" ht="14.25" customHeight="1">
      <c r="P104" s="22"/>
    </row>
    <row r="105" spans="16:16" ht="14.25" customHeight="1">
      <c r="P105" s="22"/>
    </row>
    <row r="106" spans="16:16" ht="14.25" customHeight="1">
      <c r="P106" s="22"/>
    </row>
    <row r="107" spans="16:16" ht="14.25" customHeight="1">
      <c r="P107" s="22"/>
    </row>
    <row r="108" spans="16:16" ht="14.25" customHeight="1">
      <c r="P108" s="22"/>
    </row>
    <row r="109" spans="16:16" ht="14.25" customHeight="1">
      <c r="P109" s="22"/>
    </row>
    <row r="110" spans="16:16" ht="14.25" customHeight="1">
      <c r="P110" s="22"/>
    </row>
    <row r="111" spans="16:16" ht="14.25" customHeight="1">
      <c r="P111" s="22"/>
    </row>
    <row r="112" spans="16:16" ht="14.25" customHeight="1">
      <c r="P112" s="22"/>
    </row>
    <row r="113" spans="16:16" ht="14.25" customHeight="1">
      <c r="P113" s="22"/>
    </row>
    <row r="114" spans="16:16" ht="14.25" customHeight="1">
      <c r="P114" s="22"/>
    </row>
    <row r="115" spans="16:16" ht="14.25" customHeight="1">
      <c r="P115" s="22"/>
    </row>
    <row r="116" spans="16:16" ht="14.25" customHeight="1">
      <c r="P116" s="22"/>
    </row>
    <row r="117" spans="16:16" ht="14.25" customHeight="1">
      <c r="P117" s="22"/>
    </row>
    <row r="118" spans="16:16" ht="14.25" customHeight="1">
      <c r="P118" s="22"/>
    </row>
    <row r="119" spans="16:16" ht="14.25" customHeight="1">
      <c r="P119" s="22"/>
    </row>
    <row r="120" spans="16:16" ht="14.25" customHeight="1">
      <c r="P120" s="22"/>
    </row>
    <row r="121" spans="16:16" ht="14.25" customHeight="1">
      <c r="P121" s="22"/>
    </row>
    <row r="122" spans="16:16" ht="14.25" customHeight="1">
      <c r="P122" s="22"/>
    </row>
    <row r="123" spans="16:16" ht="14.25" customHeight="1">
      <c r="P123" s="22"/>
    </row>
    <row r="124" spans="16:16" ht="14.25" customHeight="1">
      <c r="P124" s="22"/>
    </row>
    <row r="125" spans="16:16" ht="14.25" customHeight="1">
      <c r="P125" s="22"/>
    </row>
    <row r="126" spans="16:16" ht="14.25" customHeight="1">
      <c r="P126" s="22"/>
    </row>
    <row r="127" spans="16:16" ht="14.25" customHeight="1">
      <c r="P127" s="22"/>
    </row>
    <row r="128" spans="16:16" ht="14.25" customHeight="1">
      <c r="P128" s="22"/>
    </row>
    <row r="129" spans="16:16" ht="14.25" customHeight="1">
      <c r="P129" s="22"/>
    </row>
    <row r="130" spans="16:16" ht="14.25" customHeight="1">
      <c r="P130" s="22"/>
    </row>
    <row r="131" spans="16:16" ht="14.25" customHeight="1">
      <c r="P131" s="22"/>
    </row>
    <row r="132" spans="16:16" ht="14.25" customHeight="1">
      <c r="P132" s="22"/>
    </row>
    <row r="133" spans="16:16" ht="14.25" customHeight="1">
      <c r="P133" s="22"/>
    </row>
    <row r="134" spans="16:16" ht="14.25" customHeight="1">
      <c r="P134" s="22"/>
    </row>
    <row r="135" spans="16:16" ht="14.25" customHeight="1">
      <c r="P135" s="22"/>
    </row>
    <row r="136" spans="16:16" ht="14.25" customHeight="1">
      <c r="P136" s="22"/>
    </row>
    <row r="137" spans="16:16" ht="14.25" customHeight="1">
      <c r="P137" s="22"/>
    </row>
    <row r="138" spans="16:16" ht="14.25" customHeight="1">
      <c r="P138" s="22"/>
    </row>
    <row r="139" spans="16:16" ht="14.25" customHeight="1">
      <c r="P139" s="22"/>
    </row>
    <row r="140" spans="16:16" ht="14.25" customHeight="1">
      <c r="P140" s="22"/>
    </row>
    <row r="141" spans="16:16" ht="14.25" customHeight="1">
      <c r="P141" s="22"/>
    </row>
    <row r="142" spans="16:16" ht="14.25" customHeight="1">
      <c r="P142" s="22"/>
    </row>
    <row r="143" spans="16:16" ht="14.25" customHeight="1">
      <c r="P143" s="22"/>
    </row>
    <row r="144" spans="16:16" ht="14.25" customHeight="1">
      <c r="P144" s="22"/>
    </row>
    <row r="145" spans="16:16" ht="14.25" customHeight="1">
      <c r="P145" s="22"/>
    </row>
    <row r="146" spans="16:16" ht="14.25" customHeight="1">
      <c r="P146" s="22"/>
    </row>
    <row r="147" spans="16:16" ht="14.25" customHeight="1">
      <c r="P147" s="22"/>
    </row>
    <row r="148" spans="16:16" ht="14.25" customHeight="1">
      <c r="P148" s="22"/>
    </row>
    <row r="149" spans="16:16" ht="14.25" customHeight="1">
      <c r="P149" s="22"/>
    </row>
    <row r="150" spans="16:16" ht="14.25" customHeight="1">
      <c r="P150" s="22"/>
    </row>
    <row r="151" spans="16:16" ht="14.25" customHeight="1">
      <c r="P151" s="22"/>
    </row>
    <row r="152" spans="16:16" ht="14.25" customHeight="1">
      <c r="P152" s="22"/>
    </row>
    <row r="153" spans="16:16" ht="14.25" customHeight="1">
      <c r="P153" s="22"/>
    </row>
    <row r="154" spans="16:16" ht="14.25" customHeight="1">
      <c r="P154" s="22"/>
    </row>
    <row r="155" spans="16:16" ht="14.25" customHeight="1">
      <c r="P155" s="22"/>
    </row>
    <row r="156" spans="16:16" ht="14.25" customHeight="1">
      <c r="P156" s="22"/>
    </row>
    <row r="157" spans="16:16" ht="14.25" customHeight="1">
      <c r="P157" s="22"/>
    </row>
    <row r="158" spans="16:16" ht="14.25" customHeight="1">
      <c r="P158" s="22"/>
    </row>
    <row r="159" spans="16:16" ht="14.25" customHeight="1">
      <c r="P159" s="22"/>
    </row>
    <row r="160" spans="16:16" ht="14.25" customHeight="1">
      <c r="P160" s="22"/>
    </row>
    <row r="161" spans="16:16" ht="14.25" customHeight="1">
      <c r="P161" s="22"/>
    </row>
    <row r="162" spans="16:16" ht="14.25" customHeight="1">
      <c r="P162" s="22"/>
    </row>
    <row r="163" spans="16:16" ht="14.25" customHeight="1">
      <c r="P163" s="22"/>
    </row>
    <row r="164" spans="16:16" ht="14.25" customHeight="1">
      <c r="P164" s="22"/>
    </row>
    <row r="165" spans="16:16" ht="14.25" customHeight="1">
      <c r="P165" s="22"/>
    </row>
    <row r="166" spans="16:16" ht="14.25" customHeight="1">
      <c r="P166" s="22"/>
    </row>
    <row r="167" spans="16:16" ht="14.25" customHeight="1">
      <c r="P167" s="22"/>
    </row>
    <row r="168" spans="16:16" ht="14.25" customHeight="1">
      <c r="P168" s="22"/>
    </row>
    <row r="169" spans="16:16" ht="14.25" customHeight="1">
      <c r="P169" s="22"/>
    </row>
    <row r="170" spans="16:16" ht="14.25" customHeight="1">
      <c r="P170" s="22"/>
    </row>
    <row r="171" spans="16:16" ht="14.25" customHeight="1">
      <c r="P171" s="22"/>
    </row>
    <row r="172" spans="16:16" ht="14.25" customHeight="1">
      <c r="P172" s="22"/>
    </row>
    <row r="173" spans="16:16" ht="14.25" customHeight="1">
      <c r="P173" s="22"/>
    </row>
    <row r="174" spans="16:16" ht="14.25" customHeight="1">
      <c r="P174" s="22"/>
    </row>
    <row r="175" spans="16:16" ht="14.25" customHeight="1">
      <c r="P175" s="22"/>
    </row>
    <row r="176" spans="16:16" ht="14.25" customHeight="1">
      <c r="P176" s="22"/>
    </row>
    <row r="177" spans="16:16" ht="14.25" customHeight="1">
      <c r="P177" s="22"/>
    </row>
    <row r="178" spans="16:16" ht="14.25" customHeight="1">
      <c r="P178" s="22"/>
    </row>
    <row r="179" spans="16:16" ht="14.25" customHeight="1">
      <c r="P179" s="22"/>
    </row>
    <row r="180" spans="16:16" ht="14.25" customHeight="1">
      <c r="P180" s="22"/>
    </row>
    <row r="181" spans="16:16" ht="14.25" customHeight="1">
      <c r="P181" s="22"/>
    </row>
    <row r="182" spans="16:16" ht="14.25" customHeight="1">
      <c r="P182" s="22"/>
    </row>
    <row r="183" spans="16:16" ht="14.25" customHeight="1">
      <c r="P183" s="22"/>
    </row>
    <row r="184" spans="16:16" ht="14.25" customHeight="1">
      <c r="P184" s="22"/>
    </row>
    <row r="185" spans="16:16" ht="14.25" customHeight="1">
      <c r="P185" s="22"/>
    </row>
    <row r="186" spans="16:16" ht="14.25" customHeight="1">
      <c r="P186" s="22"/>
    </row>
    <row r="187" spans="16:16" ht="14.25" customHeight="1">
      <c r="P187" s="22"/>
    </row>
    <row r="188" spans="16:16" ht="14.25" customHeight="1">
      <c r="P188" s="22"/>
    </row>
    <row r="189" spans="16:16" ht="14.25" customHeight="1">
      <c r="P189" s="22"/>
    </row>
    <row r="190" spans="16:16" ht="14.25" customHeight="1">
      <c r="P190" s="22"/>
    </row>
    <row r="191" spans="16:16" ht="14.25" customHeight="1">
      <c r="P191" s="22"/>
    </row>
    <row r="192" spans="16:16" ht="14.25" customHeight="1">
      <c r="P192" s="22"/>
    </row>
    <row r="193" spans="16:16" ht="14.25" customHeight="1">
      <c r="P193" s="22"/>
    </row>
    <row r="194" spans="16:16" ht="14.25" customHeight="1">
      <c r="P194" s="22"/>
    </row>
    <row r="195" spans="16:16" ht="14.25" customHeight="1">
      <c r="P195" s="22"/>
    </row>
    <row r="196" spans="16:16" ht="14.25" customHeight="1">
      <c r="P196" s="22"/>
    </row>
    <row r="197" spans="16:16" ht="14.25" customHeight="1">
      <c r="P197" s="22"/>
    </row>
    <row r="198" spans="16:16" ht="14.25" customHeight="1">
      <c r="P198" s="22"/>
    </row>
    <row r="199" spans="16:16" ht="14.25" customHeight="1">
      <c r="P199" s="22"/>
    </row>
    <row r="200" spans="16:16" ht="14.25" customHeight="1">
      <c r="P200" s="22"/>
    </row>
    <row r="201" spans="16:16" ht="14.25" customHeight="1">
      <c r="P201" s="22"/>
    </row>
    <row r="202" spans="16:16" ht="14.25" customHeight="1">
      <c r="P202" s="22"/>
    </row>
    <row r="203" spans="16:16" ht="14.25" customHeight="1">
      <c r="P203" s="22"/>
    </row>
    <row r="204" spans="16:16" ht="14.25" customHeight="1">
      <c r="P204" s="22"/>
    </row>
    <row r="205" spans="16:16" ht="14.25" customHeight="1">
      <c r="P205" s="22"/>
    </row>
    <row r="206" spans="16:16" ht="14.25" customHeight="1">
      <c r="P206" s="22"/>
    </row>
    <row r="207" spans="16:16" ht="14.25" customHeight="1">
      <c r="P207" s="22"/>
    </row>
    <row r="208" spans="16:16" ht="14.25" customHeight="1">
      <c r="P208" s="22"/>
    </row>
    <row r="209" spans="16:16" ht="14.25" customHeight="1">
      <c r="P209" s="22"/>
    </row>
    <row r="210" spans="16:16" ht="14.25" customHeight="1">
      <c r="P210" s="22"/>
    </row>
    <row r="211" spans="16:16" ht="14.25" customHeight="1">
      <c r="P211" s="22"/>
    </row>
    <row r="212" spans="16:16" ht="14.25" customHeight="1">
      <c r="P212" s="22"/>
    </row>
    <row r="213" spans="16:16" ht="14.25" customHeight="1">
      <c r="P213" s="22"/>
    </row>
    <row r="214" spans="16:16" ht="14.25" customHeight="1">
      <c r="P214" s="22"/>
    </row>
    <row r="215" spans="16:16" ht="14.25" customHeight="1">
      <c r="P215" s="22"/>
    </row>
    <row r="216" spans="16:16" ht="14.25" customHeight="1">
      <c r="P216" s="22"/>
    </row>
    <row r="217" spans="16:16" ht="14.25" customHeight="1">
      <c r="P217" s="22"/>
    </row>
    <row r="218" spans="16:16" ht="14.25" customHeight="1">
      <c r="P218" s="22"/>
    </row>
    <row r="219" spans="16:16" ht="14.25" customHeight="1">
      <c r="P219" s="22"/>
    </row>
    <row r="220" spans="16:16" ht="14.25" customHeight="1">
      <c r="P220" s="22"/>
    </row>
    <row r="221" spans="16:16" ht="14.25" customHeight="1">
      <c r="P221" s="22"/>
    </row>
    <row r="222" spans="16:16" ht="14.25" customHeight="1">
      <c r="P222" s="22"/>
    </row>
    <row r="223" spans="16:16" ht="14.25" customHeight="1">
      <c r="P223" s="22"/>
    </row>
    <row r="224" spans="16:16" ht="14.25" customHeight="1">
      <c r="P224" s="22"/>
    </row>
    <row r="225" spans="16:16" ht="14.25" customHeight="1">
      <c r="P225" s="22"/>
    </row>
    <row r="226" spans="16:16" ht="14.25" customHeight="1">
      <c r="P226" s="22"/>
    </row>
    <row r="227" spans="16:16" ht="14.25" customHeight="1">
      <c r="P227" s="22"/>
    </row>
    <row r="228" spans="16:16" ht="14.25" customHeight="1">
      <c r="P228" s="22"/>
    </row>
    <row r="229" spans="16:16" ht="14.25" customHeight="1">
      <c r="P229" s="22"/>
    </row>
    <row r="230" spans="16:16" ht="14.25" customHeight="1">
      <c r="P230" s="22"/>
    </row>
    <row r="231" spans="16:16" ht="14.25" customHeight="1">
      <c r="P231" s="22"/>
    </row>
    <row r="232" spans="16:16" ht="14.25" customHeight="1">
      <c r="P232" s="22"/>
    </row>
    <row r="233" spans="16:16" ht="14.25" customHeight="1">
      <c r="P233" s="22"/>
    </row>
    <row r="234" spans="16:16" ht="14.25" customHeight="1">
      <c r="P234" s="22"/>
    </row>
    <row r="235" spans="16:16" ht="14.25" customHeight="1">
      <c r="P235" s="22"/>
    </row>
    <row r="236" spans="16:16" ht="14.25" customHeight="1">
      <c r="P236" s="22"/>
    </row>
    <row r="237" spans="16:16" ht="14.25" customHeight="1">
      <c r="P237" s="22"/>
    </row>
    <row r="238" spans="16:16" ht="14.25" customHeight="1">
      <c r="P238" s="22"/>
    </row>
    <row r="239" spans="16:16" ht="14.25" customHeight="1">
      <c r="P239" s="22"/>
    </row>
    <row r="240" spans="16:16" ht="14.25" customHeight="1">
      <c r="P240" s="22"/>
    </row>
    <row r="241" spans="16:16" ht="14.25" customHeight="1">
      <c r="P241" s="22"/>
    </row>
    <row r="242" spans="16:16" ht="14.25" customHeight="1">
      <c r="P242" s="22"/>
    </row>
    <row r="243" spans="16:16" ht="14.25" customHeight="1">
      <c r="P243" s="22"/>
    </row>
    <row r="244" spans="16:16" ht="14.25" customHeight="1">
      <c r="P244" s="22"/>
    </row>
    <row r="245" spans="16:16" ht="14.25" customHeight="1">
      <c r="P245" s="22"/>
    </row>
    <row r="246" spans="16:16" ht="14.25" customHeight="1">
      <c r="P246" s="22"/>
    </row>
    <row r="247" spans="16:16" ht="14.25" customHeight="1">
      <c r="P247" s="22"/>
    </row>
    <row r="248" spans="16:16" ht="14.25" customHeight="1">
      <c r="P248" s="22"/>
    </row>
    <row r="249" spans="16:16" ht="14.25" customHeight="1">
      <c r="P249" s="22"/>
    </row>
    <row r="250" spans="16:16" ht="14.25" customHeight="1">
      <c r="P250" s="22"/>
    </row>
    <row r="251" spans="16:16" ht="14.25" customHeight="1">
      <c r="P251" s="22"/>
    </row>
    <row r="252" spans="16:16" ht="14.25" customHeight="1">
      <c r="P252" s="22"/>
    </row>
    <row r="253" spans="16:16" ht="14.25" customHeight="1">
      <c r="P253" s="22"/>
    </row>
    <row r="254" spans="16:16" ht="14.25" customHeight="1">
      <c r="P254" s="22"/>
    </row>
    <row r="255" spans="16:16" ht="14.25" customHeight="1">
      <c r="P255" s="22"/>
    </row>
    <row r="256" spans="16:16" ht="14.25" customHeight="1">
      <c r="P256" s="22"/>
    </row>
    <row r="257" spans="16:16" ht="14.25" customHeight="1">
      <c r="P257" s="22"/>
    </row>
    <row r="258" spans="16:16" ht="14.25" customHeight="1">
      <c r="P258" s="22"/>
    </row>
    <row r="259" spans="16:16" ht="14.25" customHeight="1">
      <c r="P259" s="22"/>
    </row>
    <row r="260" spans="16:16" ht="14.25" customHeight="1">
      <c r="P260" s="22"/>
    </row>
    <row r="261" spans="16:16" ht="14.25" customHeight="1">
      <c r="P261" s="22"/>
    </row>
    <row r="262" spans="16:16" ht="14.25" customHeight="1">
      <c r="P262" s="22"/>
    </row>
    <row r="263" spans="16:16" ht="14.25" customHeight="1">
      <c r="P263" s="22"/>
    </row>
    <row r="264" spans="16:16" ht="14.25" customHeight="1">
      <c r="P264" s="22"/>
    </row>
    <row r="265" spans="16:16" ht="14.25" customHeight="1">
      <c r="P265" s="22"/>
    </row>
    <row r="266" spans="16:16" ht="14.25" customHeight="1">
      <c r="P266" s="22"/>
    </row>
    <row r="267" spans="16:16" ht="14.25" customHeight="1">
      <c r="P267" s="22"/>
    </row>
    <row r="268" spans="16:16" ht="14.25" customHeight="1">
      <c r="P268" s="22"/>
    </row>
    <row r="269" spans="16:16" ht="14.25" customHeight="1">
      <c r="P269" s="22"/>
    </row>
    <row r="270" spans="16:16" ht="14.25" customHeight="1">
      <c r="P270" s="22"/>
    </row>
    <row r="271" spans="16:16" ht="14.25" customHeight="1">
      <c r="P271" s="22"/>
    </row>
    <row r="272" spans="16:16" ht="14.25" customHeight="1">
      <c r="P272" s="22"/>
    </row>
    <row r="273" spans="16:16" ht="14.25" customHeight="1">
      <c r="P273" s="22"/>
    </row>
    <row r="274" spans="16:16" ht="14.25" customHeight="1">
      <c r="P274" s="22"/>
    </row>
    <row r="275" spans="16:16" ht="14.25" customHeight="1">
      <c r="P275" s="22"/>
    </row>
    <row r="276" spans="16:16" ht="14.25" customHeight="1">
      <c r="P276" s="22"/>
    </row>
    <row r="277" spans="16:16" ht="14.25" customHeight="1">
      <c r="P277" s="22"/>
    </row>
    <row r="278" spans="16:16" ht="14.25" customHeight="1">
      <c r="P278" s="22"/>
    </row>
    <row r="279" spans="16:16" ht="14.25" customHeight="1">
      <c r="P279" s="22"/>
    </row>
    <row r="280" spans="16:16" ht="14.25" customHeight="1">
      <c r="P280" s="22"/>
    </row>
    <row r="281" spans="16:16" ht="14.25" customHeight="1">
      <c r="P281" s="22"/>
    </row>
    <row r="282" spans="16:16" ht="14.25" customHeight="1">
      <c r="P282" s="22"/>
    </row>
    <row r="283" spans="16:16" ht="14.25" customHeight="1">
      <c r="P283" s="22"/>
    </row>
    <row r="284" spans="16:16" ht="14.25" customHeight="1">
      <c r="P284" s="22"/>
    </row>
    <row r="285" spans="16:16" ht="14.25" customHeight="1">
      <c r="P285" s="22"/>
    </row>
    <row r="286" spans="16:16" ht="14.25" customHeight="1">
      <c r="P286" s="22"/>
    </row>
    <row r="287" spans="16:16" ht="14.25" customHeight="1">
      <c r="P287" s="22"/>
    </row>
    <row r="288" spans="16:16" ht="14.25" customHeight="1">
      <c r="P288" s="22"/>
    </row>
    <row r="289" spans="16:16" ht="14.25" customHeight="1">
      <c r="P289" s="22"/>
    </row>
    <row r="290" spans="16:16" ht="14.25" customHeight="1">
      <c r="P290" s="22"/>
    </row>
    <row r="291" spans="16:16" ht="14.25" customHeight="1">
      <c r="P291" s="22"/>
    </row>
    <row r="292" spans="16:16" ht="14.25" customHeight="1">
      <c r="P292" s="22"/>
    </row>
    <row r="293" spans="16:16" ht="14.25" customHeight="1">
      <c r="P293" s="22"/>
    </row>
    <row r="294" spans="16:16" ht="14.25" customHeight="1">
      <c r="P294" s="22"/>
    </row>
    <row r="295" spans="16:16" ht="14.25" customHeight="1">
      <c r="P295" s="22"/>
    </row>
    <row r="296" spans="16:16" ht="14.25" customHeight="1">
      <c r="P296" s="22"/>
    </row>
    <row r="297" spans="16:16" ht="14.25" customHeight="1">
      <c r="P297" s="22"/>
    </row>
    <row r="298" spans="16:16" ht="14.25" customHeight="1">
      <c r="P298" s="22"/>
    </row>
    <row r="299" spans="16:16" ht="14.25" customHeight="1">
      <c r="P299" s="22"/>
    </row>
    <row r="300" spans="16:16" ht="14.25" customHeight="1">
      <c r="P300" s="22"/>
    </row>
    <row r="301" spans="16:16" ht="14.25" customHeight="1">
      <c r="P301" s="22"/>
    </row>
    <row r="302" spans="16:16" ht="14.25" customHeight="1">
      <c r="P302" s="22"/>
    </row>
    <row r="303" spans="16:16" ht="14.25" customHeight="1">
      <c r="P303" s="22"/>
    </row>
    <row r="304" spans="16:16" ht="14.25" customHeight="1">
      <c r="P304" s="22"/>
    </row>
    <row r="305" spans="16:16" ht="14.25" customHeight="1">
      <c r="P305" s="22"/>
    </row>
    <row r="306" spans="16:16" ht="14.25" customHeight="1">
      <c r="P306" s="22"/>
    </row>
    <row r="307" spans="16:16" ht="14.25" customHeight="1">
      <c r="P307" s="22"/>
    </row>
    <row r="308" spans="16:16" ht="14.25" customHeight="1">
      <c r="P308" s="22"/>
    </row>
    <row r="309" spans="16:16" ht="14.25" customHeight="1">
      <c r="P309" s="22"/>
    </row>
    <row r="310" spans="16:16" ht="14.25" customHeight="1">
      <c r="P310" s="22"/>
    </row>
    <row r="311" spans="16:16" ht="14.25" customHeight="1">
      <c r="P311" s="22"/>
    </row>
    <row r="312" spans="16:16" ht="14.25" customHeight="1">
      <c r="P312" s="22"/>
    </row>
    <row r="313" spans="16:16" ht="14.25" customHeight="1">
      <c r="P313" s="22"/>
    </row>
    <row r="314" spans="16:16" ht="14.25" customHeight="1">
      <c r="P314" s="22"/>
    </row>
    <row r="315" spans="16:16" ht="14.25" customHeight="1">
      <c r="P315" s="22"/>
    </row>
    <row r="316" spans="16:16" ht="14.25" customHeight="1">
      <c r="P316" s="22"/>
    </row>
    <row r="317" spans="16:16" ht="14.25" customHeight="1">
      <c r="P317" s="22"/>
    </row>
    <row r="318" spans="16:16" ht="14.25" customHeight="1">
      <c r="P318" s="22"/>
    </row>
    <row r="319" spans="16:16" ht="14.25" customHeight="1">
      <c r="P319" s="22"/>
    </row>
    <row r="320" spans="16:16" ht="14.25" customHeight="1">
      <c r="P320" s="22"/>
    </row>
    <row r="321" spans="16:16" ht="14.25" customHeight="1">
      <c r="P321" s="22"/>
    </row>
    <row r="322" spans="16:16" ht="14.25" customHeight="1">
      <c r="P322" s="22"/>
    </row>
    <row r="323" spans="16:16" ht="14.25" customHeight="1">
      <c r="P323" s="22"/>
    </row>
    <row r="324" spans="16:16" ht="14.25" customHeight="1">
      <c r="P324" s="22"/>
    </row>
    <row r="325" spans="16:16" ht="14.25" customHeight="1">
      <c r="P325" s="22"/>
    </row>
    <row r="326" spans="16:16" ht="14.25" customHeight="1">
      <c r="P326" s="22"/>
    </row>
    <row r="327" spans="16:16" ht="14.25" customHeight="1">
      <c r="P327" s="22"/>
    </row>
    <row r="328" spans="16:16" ht="14.25" customHeight="1">
      <c r="P328" s="22"/>
    </row>
    <row r="329" spans="16:16" ht="14.25" customHeight="1">
      <c r="P329" s="22"/>
    </row>
    <row r="330" spans="16:16" ht="14.25" customHeight="1">
      <c r="P330" s="22"/>
    </row>
    <row r="331" spans="16:16" ht="14.25" customHeight="1">
      <c r="P331" s="22"/>
    </row>
    <row r="332" spans="16:16" ht="14.25" customHeight="1">
      <c r="P332" s="22"/>
    </row>
    <row r="333" spans="16:16" ht="14.25" customHeight="1">
      <c r="P333" s="22"/>
    </row>
    <row r="334" spans="16:16" ht="14.25" customHeight="1">
      <c r="P334" s="22"/>
    </row>
    <row r="335" spans="16:16" ht="14.25" customHeight="1">
      <c r="P335" s="22"/>
    </row>
    <row r="336" spans="16:16" ht="14.25" customHeight="1">
      <c r="P336" s="22"/>
    </row>
    <row r="337" spans="16:16" ht="14.25" customHeight="1">
      <c r="P337" s="22"/>
    </row>
    <row r="338" spans="16:16" ht="14.25" customHeight="1">
      <c r="P338" s="22"/>
    </row>
    <row r="339" spans="16:16" ht="14.25" customHeight="1">
      <c r="P339" s="22"/>
    </row>
    <row r="340" spans="16:16" ht="14.25" customHeight="1">
      <c r="P340" s="22"/>
    </row>
    <row r="341" spans="16:16" ht="14.25" customHeight="1">
      <c r="P341" s="22"/>
    </row>
    <row r="342" spans="16:16" ht="14.25" customHeight="1">
      <c r="P342" s="22"/>
    </row>
    <row r="343" spans="16:16" ht="14.25" customHeight="1">
      <c r="P343" s="22"/>
    </row>
    <row r="344" spans="16:16" ht="14.25" customHeight="1">
      <c r="P344" s="22"/>
    </row>
    <row r="345" spans="16:16" ht="14.25" customHeight="1">
      <c r="P345" s="22"/>
    </row>
    <row r="346" spans="16:16" ht="14.25" customHeight="1">
      <c r="P346" s="22"/>
    </row>
    <row r="347" spans="16:16" ht="14.25" customHeight="1">
      <c r="P347" s="22"/>
    </row>
    <row r="348" spans="16:16" ht="14.25" customHeight="1">
      <c r="P348" s="22"/>
    </row>
    <row r="349" spans="16:16" ht="14.25" customHeight="1">
      <c r="P349" s="22"/>
    </row>
    <row r="350" spans="16:16" ht="14.25" customHeight="1">
      <c r="P350" s="22"/>
    </row>
    <row r="351" spans="16:16" ht="14.25" customHeight="1">
      <c r="P351" s="22"/>
    </row>
    <row r="352" spans="16:16" ht="14.25" customHeight="1">
      <c r="P352" s="22"/>
    </row>
    <row r="353" spans="16:16" ht="14.25" customHeight="1">
      <c r="P353" s="22"/>
    </row>
    <row r="354" spans="16:16" ht="14.25" customHeight="1">
      <c r="P354" s="22"/>
    </row>
    <row r="355" spans="16:16" ht="14.25" customHeight="1">
      <c r="P355" s="22"/>
    </row>
    <row r="356" spans="16:16" ht="14.25" customHeight="1">
      <c r="P356" s="22"/>
    </row>
    <row r="357" spans="16:16" ht="14.25" customHeight="1">
      <c r="P357" s="22"/>
    </row>
    <row r="358" spans="16:16" ht="14.25" customHeight="1">
      <c r="P358" s="22"/>
    </row>
    <row r="359" spans="16:16" ht="14.25" customHeight="1">
      <c r="P359" s="22"/>
    </row>
    <row r="360" spans="16:16" ht="14.25" customHeight="1">
      <c r="P360" s="22"/>
    </row>
    <row r="361" spans="16:16" ht="14.25" customHeight="1">
      <c r="P361" s="22"/>
    </row>
    <row r="362" spans="16:16" ht="14.25" customHeight="1">
      <c r="P362" s="22"/>
    </row>
    <row r="363" spans="16:16" ht="14.25" customHeight="1">
      <c r="P363" s="22"/>
    </row>
    <row r="364" spans="16:16" ht="14.25" customHeight="1">
      <c r="P364" s="22"/>
    </row>
    <row r="365" spans="16:16" ht="14.25" customHeight="1">
      <c r="P365" s="22"/>
    </row>
    <row r="366" spans="16:16" ht="14.25" customHeight="1">
      <c r="P366" s="22"/>
    </row>
    <row r="367" spans="16:16" ht="14.25" customHeight="1">
      <c r="P367" s="22"/>
    </row>
    <row r="368" spans="16:16" ht="14.25" customHeight="1">
      <c r="P368" s="22"/>
    </row>
    <row r="369" spans="16:16" ht="14.25" customHeight="1">
      <c r="P369" s="22"/>
    </row>
    <row r="370" spans="16:16" ht="14.25" customHeight="1">
      <c r="P370" s="22"/>
    </row>
    <row r="371" spans="16:16" ht="14.25" customHeight="1">
      <c r="P371" s="22"/>
    </row>
    <row r="372" spans="16:16" ht="14.25" customHeight="1">
      <c r="P372" s="22"/>
    </row>
    <row r="373" spans="16:16" ht="14.25" customHeight="1">
      <c r="P373" s="22"/>
    </row>
    <row r="374" spans="16:16" ht="14.25" customHeight="1">
      <c r="P374" s="22"/>
    </row>
    <row r="375" spans="16:16" ht="14.25" customHeight="1">
      <c r="P375" s="22"/>
    </row>
    <row r="376" spans="16:16" ht="14.25" customHeight="1">
      <c r="P376" s="22"/>
    </row>
    <row r="377" spans="16:16" ht="14.25" customHeight="1">
      <c r="P377" s="22"/>
    </row>
    <row r="378" spans="16:16" ht="14.25" customHeight="1">
      <c r="P378" s="22"/>
    </row>
    <row r="379" spans="16:16" ht="14.25" customHeight="1">
      <c r="P379" s="22"/>
    </row>
    <row r="380" spans="16:16" ht="14.25" customHeight="1">
      <c r="P380" s="22"/>
    </row>
    <row r="381" spans="16:16" ht="14.25" customHeight="1">
      <c r="P381" s="22"/>
    </row>
    <row r="382" spans="16:16" ht="14.25" customHeight="1">
      <c r="P382" s="22"/>
    </row>
    <row r="383" spans="16:16" ht="14.25" customHeight="1">
      <c r="P383" s="22"/>
    </row>
    <row r="384" spans="16:16" ht="14.25" customHeight="1">
      <c r="P384" s="22"/>
    </row>
    <row r="385" spans="16:16" ht="14.25" customHeight="1">
      <c r="P385" s="22"/>
    </row>
    <row r="386" spans="16:16" ht="14.25" customHeight="1">
      <c r="P386" s="22"/>
    </row>
    <row r="387" spans="16:16" ht="14.25" customHeight="1">
      <c r="P387" s="22"/>
    </row>
    <row r="388" spans="16:16" ht="14.25" customHeight="1">
      <c r="P388" s="22"/>
    </row>
    <row r="389" spans="16:16" ht="14.25" customHeight="1">
      <c r="P389" s="22"/>
    </row>
    <row r="390" spans="16:16" ht="14.25" customHeight="1">
      <c r="P390" s="22"/>
    </row>
    <row r="391" spans="16:16" ht="14.25" customHeight="1">
      <c r="P391" s="22"/>
    </row>
    <row r="392" spans="16:16" ht="14.25" customHeight="1">
      <c r="P392" s="22"/>
    </row>
    <row r="393" spans="16:16" ht="14.25" customHeight="1">
      <c r="P393" s="22"/>
    </row>
    <row r="394" spans="16:16" ht="14.25" customHeight="1">
      <c r="P394" s="22"/>
    </row>
    <row r="395" spans="16:16" ht="14.25" customHeight="1">
      <c r="P395" s="22"/>
    </row>
    <row r="396" spans="16:16" ht="14.25" customHeight="1">
      <c r="P396" s="22"/>
    </row>
    <row r="397" spans="16:16" ht="14.25" customHeight="1">
      <c r="P397" s="22"/>
    </row>
    <row r="398" spans="16:16" ht="14.25" customHeight="1">
      <c r="P398" s="22"/>
    </row>
    <row r="399" spans="16:16" ht="14.25" customHeight="1">
      <c r="P399" s="22"/>
    </row>
    <row r="400" spans="16:16" ht="14.25" customHeight="1">
      <c r="P400" s="22"/>
    </row>
    <row r="401" spans="16:16" ht="14.25" customHeight="1">
      <c r="P401" s="22"/>
    </row>
    <row r="402" spans="16:16" ht="14.25" customHeight="1">
      <c r="P402" s="22"/>
    </row>
    <row r="403" spans="16:16" ht="14.25" customHeight="1">
      <c r="P403" s="22"/>
    </row>
    <row r="404" spans="16:16" ht="14.25" customHeight="1">
      <c r="P404" s="22"/>
    </row>
    <row r="405" spans="16:16" ht="14.25" customHeight="1">
      <c r="P405" s="22"/>
    </row>
    <row r="406" spans="16:16" ht="14.25" customHeight="1">
      <c r="P406" s="22"/>
    </row>
    <row r="407" spans="16:16" ht="14.25" customHeight="1">
      <c r="P407" s="22"/>
    </row>
    <row r="408" spans="16:16" ht="14.25" customHeight="1">
      <c r="P408" s="22"/>
    </row>
    <row r="409" spans="16:16" ht="14.25" customHeight="1">
      <c r="P409" s="22"/>
    </row>
    <row r="410" spans="16:16" ht="14.25" customHeight="1">
      <c r="P410" s="22"/>
    </row>
    <row r="411" spans="16:16" ht="14.25" customHeight="1">
      <c r="P411" s="22"/>
    </row>
    <row r="412" spans="16:16" ht="14.25" customHeight="1">
      <c r="P412" s="22"/>
    </row>
    <row r="413" spans="16:16" ht="14.25" customHeight="1">
      <c r="P413" s="22"/>
    </row>
    <row r="414" spans="16:16" ht="14.25" customHeight="1">
      <c r="P414" s="22"/>
    </row>
    <row r="415" spans="16:16" ht="14.25" customHeight="1">
      <c r="P415" s="22"/>
    </row>
    <row r="416" spans="16:16" ht="14.25" customHeight="1">
      <c r="P416" s="22"/>
    </row>
    <row r="417" spans="16:16" ht="14.25" customHeight="1">
      <c r="P417" s="22"/>
    </row>
    <row r="418" spans="16:16" ht="14.25" customHeight="1">
      <c r="P418" s="22"/>
    </row>
    <row r="419" spans="16:16" ht="14.25" customHeight="1">
      <c r="P419" s="22"/>
    </row>
    <row r="420" spans="16:16" ht="14.25" customHeight="1">
      <c r="P420" s="22"/>
    </row>
    <row r="421" spans="16:16" ht="14.25" customHeight="1">
      <c r="P421" s="22"/>
    </row>
    <row r="422" spans="16:16" ht="14.25" customHeight="1">
      <c r="P422" s="22"/>
    </row>
    <row r="423" spans="16:16" ht="14.25" customHeight="1">
      <c r="P423" s="22"/>
    </row>
    <row r="424" spans="16:16" ht="14.25" customHeight="1">
      <c r="P424" s="22"/>
    </row>
    <row r="425" spans="16:16" ht="14.25" customHeight="1">
      <c r="P425" s="22"/>
    </row>
    <row r="426" spans="16:16" ht="14.25" customHeight="1">
      <c r="P426" s="22"/>
    </row>
    <row r="427" spans="16:16" ht="14.25" customHeight="1">
      <c r="P427" s="22"/>
    </row>
    <row r="428" spans="16:16" ht="14.25" customHeight="1">
      <c r="P428" s="22"/>
    </row>
    <row r="429" spans="16:16" ht="14.25" customHeight="1">
      <c r="P429" s="22"/>
    </row>
    <row r="430" spans="16:16" ht="14.25" customHeight="1">
      <c r="P430" s="22"/>
    </row>
    <row r="431" spans="16:16" ht="14.25" customHeight="1">
      <c r="P431" s="22"/>
    </row>
    <row r="432" spans="16:16" ht="14.25" customHeight="1">
      <c r="P432" s="22"/>
    </row>
    <row r="433" spans="16:16" ht="14.25" customHeight="1">
      <c r="P433" s="22"/>
    </row>
    <row r="434" spans="16:16" ht="14.25" customHeight="1">
      <c r="P434" s="22"/>
    </row>
    <row r="435" spans="16:16" ht="14.25" customHeight="1">
      <c r="P435" s="22"/>
    </row>
    <row r="436" spans="16:16" ht="14.25" customHeight="1">
      <c r="P436" s="22"/>
    </row>
    <row r="437" spans="16:16" ht="14.25" customHeight="1">
      <c r="P437" s="22"/>
    </row>
    <row r="438" spans="16:16" ht="14.25" customHeight="1">
      <c r="P438" s="22"/>
    </row>
    <row r="439" spans="16:16" ht="14.25" customHeight="1">
      <c r="P439" s="22"/>
    </row>
    <row r="440" spans="16:16" ht="14.25" customHeight="1">
      <c r="P440" s="22"/>
    </row>
    <row r="441" spans="16:16" ht="14.25" customHeight="1">
      <c r="P441" s="22"/>
    </row>
    <row r="442" spans="16:16" ht="14.25" customHeight="1">
      <c r="P442" s="22"/>
    </row>
    <row r="443" spans="16:16" ht="14.25" customHeight="1">
      <c r="P443" s="22"/>
    </row>
    <row r="444" spans="16:16" ht="14.25" customHeight="1">
      <c r="P444" s="22"/>
    </row>
    <row r="445" spans="16:16" ht="14.25" customHeight="1">
      <c r="P445" s="22"/>
    </row>
    <row r="446" spans="16:16" ht="14.25" customHeight="1">
      <c r="P446" s="22"/>
    </row>
    <row r="447" spans="16:16" ht="14.25" customHeight="1">
      <c r="P447" s="22"/>
    </row>
    <row r="448" spans="16:16" ht="14.25" customHeight="1">
      <c r="P448" s="22"/>
    </row>
    <row r="449" spans="16:16" ht="14.25" customHeight="1">
      <c r="P449" s="22"/>
    </row>
    <row r="450" spans="16:16" ht="14.25" customHeight="1">
      <c r="P450" s="22"/>
    </row>
    <row r="451" spans="16:16" ht="14.25" customHeight="1">
      <c r="P451" s="22"/>
    </row>
    <row r="452" spans="16:16" ht="14.25" customHeight="1">
      <c r="P452" s="22"/>
    </row>
    <row r="453" spans="16:16" ht="14.25" customHeight="1">
      <c r="P453" s="22"/>
    </row>
    <row r="454" spans="16:16" ht="14.25" customHeight="1">
      <c r="P454" s="22"/>
    </row>
    <row r="455" spans="16:16" ht="14.25" customHeight="1">
      <c r="P455" s="22"/>
    </row>
    <row r="456" spans="16:16" ht="14.25" customHeight="1">
      <c r="P456" s="22"/>
    </row>
    <row r="457" spans="16:16" ht="14.25" customHeight="1">
      <c r="P457" s="22"/>
    </row>
    <row r="458" spans="16:16" ht="14.25" customHeight="1">
      <c r="P458" s="22"/>
    </row>
    <row r="459" spans="16:16" ht="14.25" customHeight="1">
      <c r="P459" s="22"/>
    </row>
    <row r="460" spans="16:16" ht="14.25" customHeight="1">
      <c r="P460" s="22"/>
    </row>
    <row r="461" spans="16:16" ht="14.25" customHeight="1">
      <c r="P461" s="22"/>
    </row>
    <row r="462" spans="16:16" ht="14.25" customHeight="1">
      <c r="P462" s="22"/>
    </row>
    <row r="463" spans="16:16" ht="14.25" customHeight="1">
      <c r="P463" s="22"/>
    </row>
    <row r="464" spans="16:16" ht="14.25" customHeight="1">
      <c r="P464" s="22"/>
    </row>
    <row r="465" spans="16:16" ht="14.25" customHeight="1">
      <c r="P465" s="22"/>
    </row>
    <row r="466" spans="16:16" ht="14.25" customHeight="1">
      <c r="P466" s="22"/>
    </row>
    <row r="467" spans="16:16" ht="14.25" customHeight="1">
      <c r="P467" s="22"/>
    </row>
    <row r="468" spans="16:16" ht="14.25" customHeight="1">
      <c r="P468" s="22"/>
    </row>
    <row r="469" spans="16:16" ht="14.25" customHeight="1">
      <c r="P469" s="22"/>
    </row>
    <row r="470" spans="16:16" ht="14.25" customHeight="1">
      <c r="P470" s="22"/>
    </row>
    <row r="471" spans="16:16" ht="14.25" customHeight="1">
      <c r="P471" s="22"/>
    </row>
    <row r="472" spans="16:16" ht="14.25" customHeight="1">
      <c r="P472" s="22"/>
    </row>
    <row r="473" spans="16:16" ht="14.25" customHeight="1">
      <c r="P473" s="22"/>
    </row>
    <row r="474" spans="16:16" ht="14.25" customHeight="1">
      <c r="P474" s="22"/>
    </row>
    <row r="475" spans="16:16" ht="14.25" customHeight="1">
      <c r="P475" s="22"/>
    </row>
    <row r="476" spans="16:16" ht="14.25" customHeight="1">
      <c r="P476" s="22"/>
    </row>
    <row r="477" spans="16:16" ht="14.25" customHeight="1">
      <c r="P477" s="22"/>
    </row>
    <row r="478" spans="16:16" ht="14.25" customHeight="1">
      <c r="P478" s="22"/>
    </row>
    <row r="479" spans="16:16" ht="14.25" customHeight="1">
      <c r="P479" s="22"/>
    </row>
    <row r="480" spans="16:16" ht="14.25" customHeight="1">
      <c r="P480" s="22"/>
    </row>
    <row r="481" spans="16:16" ht="14.25" customHeight="1">
      <c r="P481" s="22"/>
    </row>
    <row r="482" spans="16:16" ht="14.25" customHeight="1">
      <c r="P482" s="22"/>
    </row>
    <row r="483" spans="16:16" ht="14.25" customHeight="1">
      <c r="P483" s="22"/>
    </row>
    <row r="484" spans="16:16" ht="14.25" customHeight="1">
      <c r="P484" s="22"/>
    </row>
    <row r="485" spans="16:16" ht="14.25" customHeight="1">
      <c r="P485" s="22"/>
    </row>
    <row r="486" spans="16:16" ht="14.25" customHeight="1">
      <c r="P486" s="22"/>
    </row>
    <row r="487" spans="16:16" ht="14.25" customHeight="1">
      <c r="P487" s="22"/>
    </row>
    <row r="488" spans="16:16" ht="14.25" customHeight="1">
      <c r="P488" s="22"/>
    </row>
    <row r="489" spans="16:16" ht="14.25" customHeight="1">
      <c r="P489" s="22"/>
    </row>
    <row r="490" spans="16:16" ht="14.25" customHeight="1">
      <c r="P490" s="22"/>
    </row>
    <row r="491" spans="16:16" ht="14.25" customHeight="1">
      <c r="P491" s="22"/>
    </row>
    <row r="492" spans="16:16" ht="14.25" customHeight="1">
      <c r="P492" s="22"/>
    </row>
    <row r="493" spans="16:16" ht="14.25" customHeight="1">
      <c r="P493" s="22"/>
    </row>
    <row r="494" spans="16:16" ht="14.25" customHeight="1">
      <c r="P494" s="22"/>
    </row>
    <row r="495" spans="16:16" ht="14.25" customHeight="1">
      <c r="P495" s="22"/>
    </row>
    <row r="496" spans="16:16" ht="14.25" customHeight="1">
      <c r="P496" s="22"/>
    </row>
    <row r="497" spans="16:16" ht="14.25" customHeight="1">
      <c r="P497" s="22"/>
    </row>
    <row r="498" spans="16:16" ht="14.25" customHeight="1">
      <c r="P498" s="22"/>
    </row>
    <row r="499" spans="16:16" ht="14.25" customHeight="1">
      <c r="P499" s="22"/>
    </row>
    <row r="500" spans="16:16" ht="14.25" customHeight="1">
      <c r="P500" s="22"/>
    </row>
    <row r="501" spans="16:16" ht="14.25" customHeight="1">
      <c r="P501" s="22"/>
    </row>
    <row r="502" spans="16:16" ht="14.25" customHeight="1">
      <c r="P502" s="22"/>
    </row>
    <row r="503" spans="16:16" ht="14.25" customHeight="1">
      <c r="P503" s="22"/>
    </row>
    <row r="504" spans="16:16" ht="14.25" customHeight="1">
      <c r="P504" s="22"/>
    </row>
    <row r="505" spans="16:16" ht="14.25" customHeight="1">
      <c r="P505" s="22"/>
    </row>
    <row r="506" spans="16:16" ht="14.25" customHeight="1">
      <c r="P506" s="22"/>
    </row>
    <row r="507" spans="16:16" ht="14.25" customHeight="1">
      <c r="P507" s="22"/>
    </row>
    <row r="508" spans="16:16" ht="14.25" customHeight="1">
      <c r="P508" s="22"/>
    </row>
    <row r="509" spans="16:16" ht="14.25" customHeight="1">
      <c r="P509" s="22"/>
    </row>
    <row r="510" spans="16:16" ht="14.25" customHeight="1">
      <c r="P510" s="22"/>
    </row>
    <row r="511" spans="16:16" ht="14.25" customHeight="1">
      <c r="P511" s="22"/>
    </row>
    <row r="512" spans="16:16" ht="14.25" customHeight="1">
      <c r="P512" s="22"/>
    </row>
    <row r="513" spans="16:16" ht="14.25" customHeight="1">
      <c r="P513" s="22"/>
    </row>
    <row r="514" spans="16:16" ht="14.25" customHeight="1">
      <c r="P514" s="22"/>
    </row>
    <row r="515" spans="16:16" ht="14.25" customHeight="1">
      <c r="P515" s="22"/>
    </row>
    <row r="516" spans="16:16" ht="14.25" customHeight="1">
      <c r="P516" s="22"/>
    </row>
    <row r="517" spans="16:16" ht="14.25" customHeight="1">
      <c r="P517" s="22"/>
    </row>
    <row r="518" spans="16:16" ht="14.25" customHeight="1">
      <c r="P518" s="22"/>
    </row>
    <row r="519" spans="16:16" ht="14.25" customHeight="1">
      <c r="P519" s="22"/>
    </row>
    <row r="520" spans="16:16" ht="14.25" customHeight="1">
      <c r="P520" s="22"/>
    </row>
    <row r="521" spans="16:16" ht="14.25" customHeight="1">
      <c r="P521" s="22"/>
    </row>
    <row r="522" spans="16:16" ht="14.25" customHeight="1">
      <c r="P522" s="22"/>
    </row>
    <row r="523" spans="16:16" ht="14.25" customHeight="1">
      <c r="P523" s="22"/>
    </row>
    <row r="524" spans="16:16" ht="14.25" customHeight="1">
      <c r="P524" s="22"/>
    </row>
    <row r="525" spans="16:16" ht="14.25" customHeight="1">
      <c r="P525" s="22"/>
    </row>
    <row r="526" spans="16:16" ht="14.25" customHeight="1">
      <c r="P526" s="22"/>
    </row>
    <row r="527" spans="16:16" ht="14.25" customHeight="1">
      <c r="P527" s="22"/>
    </row>
    <row r="528" spans="16:16" ht="14.25" customHeight="1">
      <c r="P528" s="22"/>
    </row>
    <row r="529" spans="16:16" ht="14.25" customHeight="1">
      <c r="P529" s="22"/>
    </row>
    <row r="530" spans="16:16" ht="14.25" customHeight="1">
      <c r="P530" s="22"/>
    </row>
    <row r="531" spans="16:16" ht="14.25" customHeight="1">
      <c r="P531" s="22"/>
    </row>
    <row r="532" spans="16:16" ht="14.25" customHeight="1">
      <c r="P532" s="22"/>
    </row>
    <row r="533" spans="16:16" ht="14.25" customHeight="1">
      <c r="P533" s="22"/>
    </row>
    <row r="534" spans="16:16" ht="14.25" customHeight="1">
      <c r="P534" s="22"/>
    </row>
    <row r="535" spans="16:16" ht="14.25" customHeight="1">
      <c r="P535" s="22"/>
    </row>
    <row r="536" spans="16:16" ht="14.25" customHeight="1">
      <c r="P536" s="22"/>
    </row>
    <row r="537" spans="16:16" ht="14.25" customHeight="1">
      <c r="P537" s="22"/>
    </row>
    <row r="538" spans="16:16" ht="14.25" customHeight="1">
      <c r="P538" s="22"/>
    </row>
    <row r="539" spans="16:16" ht="14.25" customHeight="1">
      <c r="P539" s="22"/>
    </row>
    <row r="540" spans="16:16" ht="14.25" customHeight="1">
      <c r="P540" s="22"/>
    </row>
    <row r="541" spans="16:16" ht="14.25" customHeight="1">
      <c r="P541" s="22"/>
    </row>
    <row r="542" spans="16:16" ht="14.25" customHeight="1">
      <c r="P542" s="22"/>
    </row>
    <row r="543" spans="16:16" ht="14.25" customHeight="1">
      <c r="P543" s="22"/>
    </row>
    <row r="544" spans="16:16" ht="14.25" customHeight="1">
      <c r="P544" s="22"/>
    </row>
    <row r="545" spans="16:16" ht="14.25" customHeight="1">
      <c r="P545" s="22"/>
    </row>
    <row r="546" spans="16:16" ht="14.25" customHeight="1">
      <c r="P546" s="22"/>
    </row>
    <row r="547" spans="16:16" ht="14.25" customHeight="1">
      <c r="P547" s="22"/>
    </row>
    <row r="548" spans="16:16" ht="14.25" customHeight="1">
      <c r="P548" s="22"/>
    </row>
    <row r="549" spans="16:16" ht="14.25" customHeight="1">
      <c r="P549" s="22"/>
    </row>
    <row r="550" spans="16:16" ht="14.25" customHeight="1">
      <c r="P550" s="22"/>
    </row>
    <row r="551" spans="16:16" ht="14.25" customHeight="1">
      <c r="P551" s="22"/>
    </row>
    <row r="552" spans="16:16" ht="14.25" customHeight="1">
      <c r="P552" s="22"/>
    </row>
    <row r="553" spans="16:16" ht="14.25" customHeight="1">
      <c r="P553" s="22"/>
    </row>
    <row r="554" spans="16:16" ht="14.25" customHeight="1">
      <c r="P554" s="22"/>
    </row>
    <row r="555" spans="16:16" ht="14.25" customHeight="1">
      <c r="P555" s="22"/>
    </row>
    <row r="556" spans="16:16" ht="14.25" customHeight="1">
      <c r="P556" s="22"/>
    </row>
    <row r="557" spans="16:16" ht="14.25" customHeight="1">
      <c r="P557" s="22"/>
    </row>
    <row r="558" spans="16:16" ht="14.25" customHeight="1">
      <c r="P558" s="22"/>
    </row>
    <row r="559" spans="16:16" ht="14.25" customHeight="1">
      <c r="P559" s="22"/>
    </row>
    <row r="560" spans="16:16" ht="14.25" customHeight="1">
      <c r="P560" s="22"/>
    </row>
    <row r="561" spans="16:16" ht="14.25" customHeight="1">
      <c r="P561" s="22"/>
    </row>
    <row r="562" spans="16:16" ht="14.25" customHeight="1">
      <c r="P562" s="22"/>
    </row>
    <row r="563" spans="16:16" ht="14.25" customHeight="1">
      <c r="P563" s="22"/>
    </row>
    <row r="564" spans="16:16" ht="14.25" customHeight="1">
      <c r="P564" s="22"/>
    </row>
    <row r="565" spans="16:16" ht="14.25" customHeight="1">
      <c r="P565" s="22"/>
    </row>
    <row r="566" spans="16:16" ht="14.25" customHeight="1">
      <c r="P566" s="22"/>
    </row>
    <row r="567" spans="16:16" ht="14.25" customHeight="1">
      <c r="P567" s="22"/>
    </row>
    <row r="568" spans="16:16" ht="14.25" customHeight="1">
      <c r="P568" s="22"/>
    </row>
    <row r="569" spans="16:16" ht="14.25" customHeight="1">
      <c r="P569" s="22"/>
    </row>
    <row r="570" spans="16:16" ht="14.25" customHeight="1">
      <c r="P570" s="22"/>
    </row>
    <row r="571" spans="16:16" ht="14.25" customHeight="1">
      <c r="P571" s="22"/>
    </row>
    <row r="572" spans="16:16" ht="14.25" customHeight="1">
      <c r="P572" s="22"/>
    </row>
    <row r="573" spans="16:16" ht="14.25" customHeight="1">
      <c r="P573" s="22"/>
    </row>
    <row r="574" spans="16:16" ht="14.25" customHeight="1">
      <c r="P574" s="22"/>
    </row>
    <row r="575" spans="16:16" ht="14.25" customHeight="1">
      <c r="P575" s="22"/>
    </row>
    <row r="576" spans="16:16" ht="14.25" customHeight="1">
      <c r="P576" s="22"/>
    </row>
    <row r="577" spans="16:16" ht="14.25" customHeight="1">
      <c r="P577" s="22"/>
    </row>
    <row r="578" spans="16:16" ht="14.25" customHeight="1">
      <c r="P578" s="22"/>
    </row>
    <row r="579" spans="16:16" ht="14.25" customHeight="1">
      <c r="P579" s="22"/>
    </row>
    <row r="580" spans="16:16" ht="14.25" customHeight="1">
      <c r="P580" s="22"/>
    </row>
    <row r="581" spans="16:16" ht="14.25" customHeight="1">
      <c r="P581" s="22"/>
    </row>
    <row r="582" spans="16:16" ht="14.25" customHeight="1">
      <c r="P582" s="22"/>
    </row>
    <row r="583" spans="16:16" ht="14.25" customHeight="1">
      <c r="P583" s="22"/>
    </row>
    <row r="584" spans="16:16" ht="14.25" customHeight="1">
      <c r="P584" s="22"/>
    </row>
    <row r="585" spans="16:16" ht="14.25" customHeight="1">
      <c r="P585" s="22"/>
    </row>
    <row r="586" spans="16:16" ht="14.25" customHeight="1">
      <c r="P586" s="22"/>
    </row>
    <row r="587" spans="16:16" ht="14.25" customHeight="1">
      <c r="P587" s="22"/>
    </row>
    <row r="588" spans="16:16" ht="14.25" customHeight="1">
      <c r="P588" s="22"/>
    </row>
    <row r="589" spans="16:16" ht="14.25" customHeight="1">
      <c r="P589" s="22"/>
    </row>
    <row r="590" spans="16:16" ht="14.25" customHeight="1">
      <c r="P590" s="22"/>
    </row>
    <row r="591" spans="16:16" ht="14.25" customHeight="1">
      <c r="P591" s="22"/>
    </row>
    <row r="592" spans="16:16" ht="14.25" customHeight="1">
      <c r="P592" s="22"/>
    </row>
    <row r="593" spans="16:16" ht="14.25" customHeight="1">
      <c r="P593" s="22"/>
    </row>
    <row r="594" spans="16:16" ht="14.25" customHeight="1">
      <c r="P594" s="22"/>
    </row>
    <row r="595" spans="16:16" ht="14.25" customHeight="1">
      <c r="P595" s="22"/>
    </row>
    <row r="596" spans="16:16" ht="14.25" customHeight="1">
      <c r="P596" s="22"/>
    </row>
    <row r="597" spans="16:16" ht="14.25" customHeight="1">
      <c r="P597" s="22"/>
    </row>
    <row r="598" spans="16:16" ht="14.25" customHeight="1">
      <c r="P598" s="22"/>
    </row>
    <row r="599" spans="16:16" ht="14.25" customHeight="1">
      <c r="P599" s="22"/>
    </row>
    <row r="600" spans="16:16" ht="14.25" customHeight="1">
      <c r="P600" s="22"/>
    </row>
    <row r="601" spans="16:16" ht="14.25" customHeight="1">
      <c r="P601" s="22"/>
    </row>
    <row r="602" spans="16:16" ht="14.25" customHeight="1">
      <c r="P602" s="22"/>
    </row>
    <row r="603" spans="16:16" ht="14.25" customHeight="1">
      <c r="P603" s="22"/>
    </row>
    <row r="604" spans="16:16" ht="14.25" customHeight="1">
      <c r="P604" s="22"/>
    </row>
    <row r="605" spans="16:16" ht="14.25" customHeight="1">
      <c r="P605" s="22"/>
    </row>
    <row r="606" spans="16:16" ht="14.25" customHeight="1">
      <c r="P606" s="22"/>
    </row>
    <row r="607" spans="16:16" ht="14.25" customHeight="1">
      <c r="P607" s="22"/>
    </row>
    <row r="608" spans="16:16" ht="14.25" customHeight="1">
      <c r="P608" s="22"/>
    </row>
    <row r="609" spans="16:16" ht="14.25" customHeight="1">
      <c r="P609" s="22"/>
    </row>
    <row r="610" spans="16:16" ht="14.25" customHeight="1">
      <c r="P610" s="22"/>
    </row>
    <row r="611" spans="16:16" ht="14.25" customHeight="1">
      <c r="P611" s="22"/>
    </row>
    <row r="612" spans="16:16" ht="14.25" customHeight="1">
      <c r="P612" s="22"/>
    </row>
    <row r="613" spans="16:16" ht="14.25" customHeight="1">
      <c r="P613" s="22"/>
    </row>
    <row r="614" spans="16:16" ht="14.25" customHeight="1">
      <c r="P614" s="22"/>
    </row>
    <row r="615" spans="16:16" ht="14.25" customHeight="1">
      <c r="P615" s="22"/>
    </row>
    <row r="616" spans="16:16" ht="14.25" customHeight="1">
      <c r="P616" s="22"/>
    </row>
    <row r="617" spans="16:16" ht="14.25" customHeight="1">
      <c r="P617" s="22"/>
    </row>
    <row r="618" spans="16:16" ht="14.25" customHeight="1">
      <c r="P618" s="22"/>
    </row>
    <row r="619" spans="16:16" ht="14.25" customHeight="1">
      <c r="P619" s="22"/>
    </row>
    <row r="620" spans="16:16" ht="14.25" customHeight="1">
      <c r="P620" s="22"/>
    </row>
    <row r="621" spans="16:16" ht="14.25" customHeight="1">
      <c r="P621" s="22"/>
    </row>
    <row r="622" spans="16:16" ht="14.25" customHeight="1">
      <c r="P622" s="22"/>
    </row>
    <row r="623" spans="16:16" ht="14.25" customHeight="1">
      <c r="P623" s="22"/>
    </row>
    <row r="624" spans="16:16" ht="14.25" customHeight="1">
      <c r="P624" s="22"/>
    </row>
    <row r="625" spans="16:16" ht="14.25" customHeight="1">
      <c r="P625" s="22"/>
    </row>
    <row r="626" spans="16:16" ht="14.25" customHeight="1">
      <c r="P626" s="22"/>
    </row>
    <row r="627" spans="16:16" ht="14.25" customHeight="1">
      <c r="P627" s="22"/>
    </row>
    <row r="628" spans="16:16" ht="14.25" customHeight="1">
      <c r="P628" s="22"/>
    </row>
    <row r="629" spans="16:16" ht="14.25" customHeight="1">
      <c r="P629" s="22"/>
    </row>
    <row r="630" spans="16:16" ht="14.25" customHeight="1">
      <c r="P630" s="22"/>
    </row>
    <row r="631" spans="16:16" ht="14.25" customHeight="1">
      <c r="P631" s="22"/>
    </row>
    <row r="632" spans="16:16" ht="14.25" customHeight="1">
      <c r="P632" s="22"/>
    </row>
    <row r="633" spans="16:16" ht="14.25" customHeight="1">
      <c r="P633" s="22"/>
    </row>
    <row r="634" spans="16:16" ht="14.25" customHeight="1">
      <c r="P634" s="22"/>
    </row>
    <row r="635" spans="16:16" ht="14.25" customHeight="1">
      <c r="P635" s="22"/>
    </row>
    <row r="636" spans="16:16" ht="14.25" customHeight="1">
      <c r="P636" s="22"/>
    </row>
    <row r="637" spans="16:16" ht="14.25" customHeight="1">
      <c r="P637" s="22"/>
    </row>
    <row r="638" spans="16:16" ht="14.25" customHeight="1">
      <c r="P638" s="22"/>
    </row>
    <row r="639" spans="16:16" ht="14.25" customHeight="1">
      <c r="P639" s="22"/>
    </row>
    <row r="640" spans="16:16" ht="14.25" customHeight="1">
      <c r="P640" s="22"/>
    </row>
    <row r="641" spans="16:16" ht="14.25" customHeight="1">
      <c r="P641" s="22"/>
    </row>
    <row r="642" spans="16:16" ht="14.25" customHeight="1">
      <c r="P642" s="22"/>
    </row>
    <row r="643" spans="16:16" ht="14.25" customHeight="1">
      <c r="P643" s="22"/>
    </row>
    <row r="644" spans="16:16" ht="14.25" customHeight="1">
      <c r="P644" s="22"/>
    </row>
    <row r="645" spans="16:16" ht="14.25" customHeight="1">
      <c r="P645" s="22"/>
    </row>
    <row r="646" spans="16:16" ht="14.25" customHeight="1">
      <c r="P646" s="22"/>
    </row>
    <row r="647" spans="16:16" ht="14.25" customHeight="1">
      <c r="P647" s="22"/>
    </row>
    <row r="648" spans="16:16" ht="14.25" customHeight="1">
      <c r="P648" s="22"/>
    </row>
    <row r="649" spans="16:16" ht="14.25" customHeight="1">
      <c r="P649" s="22"/>
    </row>
    <row r="650" spans="16:16" ht="14.25" customHeight="1">
      <c r="P650" s="22"/>
    </row>
    <row r="651" spans="16:16" ht="14.25" customHeight="1">
      <c r="P651" s="22"/>
    </row>
    <row r="652" spans="16:16" ht="14.25" customHeight="1">
      <c r="P652" s="22"/>
    </row>
    <row r="653" spans="16:16" ht="14.25" customHeight="1">
      <c r="P653" s="22"/>
    </row>
    <row r="654" spans="16:16" ht="14.25" customHeight="1">
      <c r="P654" s="22"/>
    </row>
    <row r="655" spans="16:16" ht="14.25" customHeight="1">
      <c r="P655" s="22"/>
    </row>
    <row r="656" spans="16:16" ht="14.25" customHeight="1">
      <c r="P656" s="22"/>
    </row>
    <row r="657" spans="16:16" ht="14.25" customHeight="1">
      <c r="P657" s="22"/>
    </row>
    <row r="658" spans="16:16" ht="14.25" customHeight="1">
      <c r="P658" s="22"/>
    </row>
    <row r="659" spans="16:16" ht="14.25" customHeight="1">
      <c r="P659" s="22"/>
    </row>
    <row r="660" spans="16:16" ht="14.25" customHeight="1">
      <c r="P660" s="22"/>
    </row>
    <row r="661" spans="16:16" ht="14.25" customHeight="1">
      <c r="P661" s="22"/>
    </row>
    <row r="662" spans="16:16" ht="14.25" customHeight="1">
      <c r="P662" s="22"/>
    </row>
    <row r="663" spans="16:16" ht="14.25" customHeight="1">
      <c r="P663" s="22"/>
    </row>
    <row r="664" spans="16:16" ht="14.25" customHeight="1">
      <c r="P664" s="22"/>
    </row>
    <row r="665" spans="16:16" ht="14.25" customHeight="1">
      <c r="P665" s="22"/>
    </row>
    <row r="666" spans="16:16" ht="14.25" customHeight="1">
      <c r="P666" s="22"/>
    </row>
    <row r="667" spans="16:16" ht="14.25" customHeight="1">
      <c r="P667" s="22"/>
    </row>
    <row r="668" spans="16:16" ht="14.25" customHeight="1">
      <c r="P668" s="22"/>
    </row>
    <row r="669" spans="16:16" ht="14.25" customHeight="1">
      <c r="P669" s="22"/>
    </row>
    <row r="670" spans="16:16" ht="14.25" customHeight="1">
      <c r="P670" s="22"/>
    </row>
    <row r="671" spans="16:16" ht="14.25" customHeight="1">
      <c r="P671" s="22"/>
    </row>
    <row r="672" spans="16:16" ht="14.25" customHeight="1">
      <c r="P672" s="22"/>
    </row>
    <row r="673" spans="16:16" ht="14.25" customHeight="1">
      <c r="P673" s="22"/>
    </row>
    <row r="674" spans="16:16" ht="14.25" customHeight="1">
      <c r="P674" s="22"/>
    </row>
    <row r="675" spans="16:16" ht="14.25" customHeight="1">
      <c r="P675" s="22"/>
    </row>
    <row r="676" spans="16:16" ht="14.25" customHeight="1">
      <c r="P676" s="22"/>
    </row>
    <row r="677" spans="16:16" ht="14.25" customHeight="1">
      <c r="P677" s="22"/>
    </row>
    <row r="678" spans="16:16" ht="14.25" customHeight="1">
      <c r="P678" s="22"/>
    </row>
    <row r="679" spans="16:16" ht="14.25" customHeight="1">
      <c r="P679" s="22"/>
    </row>
    <row r="680" spans="16:16" ht="14.25" customHeight="1">
      <c r="P680" s="22"/>
    </row>
    <row r="681" spans="16:16" ht="14.25" customHeight="1">
      <c r="P681" s="22"/>
    </row>
    <row r="682" spans="16:16" ht="14.25" customHeight="1">
      <c r="P682" s="22"/>
    </row>
    <row r="683" spans="16:16" ht="14.25" customHeight="1">
      <c r="P683" s="22"/>
    </row>
    <row r="684" spans="16:16" ht="14.25" customHeight="1">
      <c r="P684" s="22"/>
    </row>
    <row r="685" spans="16:16" ht="14.25" customHeight="1">
      <c r="P685" s="22"/>
    </row>
    <row r="686" spans="16:16" ht="14.25" customHeight="1">
      <c r="P686" s="22"/>
    </row>
    <row r="687" spans="16:16" ht="14.25" customHeight="1">
      <c r="P687" s="22"/>
    </row>
    <row r="688" spans="16:16" ht="14.25" customHeight="1">
      <c r="P688" s="22"/>
    </row>
    <row r="689" spans="16:16" ht="14.25" customHeight="1">
      <c r="P689" s="22"/>
    </row>
    <row r="690" spans="16:16" ht="14.25" customHeight="1">
      <c r="P690" s="22"/>
    </row>
    <row r="691" spans="16:16" ht="14.25" customHeight="1">
      <c r="P691" s="22"/>
    </row>
    <row r="692" spans="16:16" ht="14.25" customHeight="1">
      <c r="P692" s="22"/>
    </row>
    <row r="693" spans="16:16" ht="14.25" customHeight="1">
      <c r="P693" s="22"/>
    </row>
    <row r="694" spans="16:16" ht="14.25" customHeight="1">
      <c r="P694" s="22"/>
    </row>
    <row r="695" spans="16:16" ht="14.25" customHeight="1">
      <c r="P695" s="22"/>
    </row>
    <row r="696" spans="16:16" ht="14.25" customHeight="1">
      <c r="P696" s="22"/>
    </row>
    <row r="697" spans="16:16" ht="14.25" customHeight="1">
      <c r="P697" s="22"/>
    </row>
    <row r="698" spans="16:16" ht="14.25" customHeight="1">
      <c r="P698" s="22"/>
    </row>
    <row r="699" spans="16:16" ht="14.25" customHeight="1">
      <c r="P699" s="22"/>
    </row>
    <row r="700" spans="16:16" ht="14.25" customHeight="1">
      <c r="P700" s="22"/>
    </row>
    <row r="701" spans="16:16" ht="14.25" customHeight="1">
      <c r="P701" s="22"/>
    </row>
    <row r="702" spans="16:16" ht="14.25" customHeight="1">
      <c r="P702" s="22"/>
    </row>
    <row r="703" spans="16:16" ht="14.25" customHeight="1">
      <c r="P703" s="22"/>
    </row>
    <row r="704" spans="16:16" ht="14.25" customHeight="1">
      <c r="P704" s="22"/>
    </row>
    <row r="705" spans="16:16" ht="14.25" customHeight="1">
      <c r="P705" s="22"/>
    </row>
    <row r="706" spans="16:16" ht="14.25" customHeight="1">
      <c r="P706" s="22"/>
    </row>
    <row r="707" spans="16:16" ht="14.25" customHeight="1">
      <c r="P707" s="22"/>
    </row>
    <row r="708" spans="16:16" ht="14.25" customHeight="1">
      <c r="P708" s="22"/>
    </row>
    <row r="709" spans="16:16" ht="14.25" customHeight="1">
      <c r="P709" s="22"/>
    </row>
    <row r="710" spans="16:16" ht="14.25" customHeight="1">
      <c r="P710" s="22"/>
    </row>
    <row r="711" spans="16:16" ht="14.25" customHeight="1">
      <c r="P711" s="22"/>
    </row>
    <row r="712" spans="16:16" ht="14.25" customHeight="1">
      <c r="P712" s="22"/>
    </row>
    <row r="713" spans="16:16" ht="14.25" customHeight="1">
      <c r="P713" s="22"/>
    </row>
    <row r="714" spans="16:16" ht="14.25" customHeight="1">
      <c r="P714" s="22"/>
    </row>
    <row r="715" spans="16:16" ht="14.25" customHeight="1">
      <c r="P715" s="22"/>
    </row>
    <row r="716" spans="16:16" ht="14.25" customHeight="1">
      <c r="P716" s="22"/>
    </row>
    <row r="717" spans="16:16" ht="14.25" customHeight="1">
      <c r="P717" s="22"/>
    </row>
    <row r="718" spans="16:16" ht="14.25" customHeight="1">
      <c r="P718" s="22"/>
    </row>
    <row r="719" spans="16:16" ht="14.25" customHeight="1">
      <c r="P719" s="22"/>
    </row>
    <row r="720" spans="16:16" ht="14.25" customHeight="1">
      <c r="P720" s="22"/>
    </row>
    <row r="721" spans="16:16" ht="14.25" customHeight="1">
      <c r="P721" s="22"/>
    </row>
    <row r="722" spans="16:16" ht="14.25" customHeight="1">
      <c r="P722" s="22"/>
    </row>
    <row r="723" spans="16:16" ht="14.25" customHeight="1">
      <c r="P723" s="22"/>
    </row>
    <row r="724" spans="16:16" ht="14.25" customHeight="1">
      <c r="P724" s="22"/>
    </row>
    <row r="725" spans="16:16" ht="14.25" customHeight="1">
      <c r="P725" s="22"/>
    </row>
    <row r="726" spans="16:16" ht="14.25" customHeight="1">
      <c r="P726" s="22"/>
    </row>
    <row r="727" spans="16:16" ht="14.25" customHeight="1">
      <c r="P727" s="22"/>
    </row>
    <row r="728" spans="16:16" ht="14.25" customHeight="1">
      <c r="P728" s="22"/>
    </row>
    <row r="729" spans="16:16" ht="14.25" customHeight="1">
      <c r="P729" s="22"/>
    </row>
    <row r="730" spans="16:16" ht="14.25" customHeight="1">
      <c r="P730" s="22"/>
    </row>
    <row r="731" spans="16:16" ht="14.25" customHeight="1">
      <c r="P731" s="22"/>
    </row>
    <row r="732" spans="16:16" ht="14.25" customHeight="1">
      <c r="P732" s="22"/>
    </row>
    <row r="733" spans="16:16" ht="14.25" customHeight="1">
      <c r="P733" s="22"/>
    </row>
    <row r="734" spans="16:16" ht="14.25" customHeight="1">
      <c r="P734" s="22"/>
    </row>
    <row r="735" spans="16:16" ht="14.25" customHeight="1">
      <c r="P735" s="22"/>
    </row>
    <row r="736" spans="16:16" ht="14.25" customHeight="1">
      <c r="P736" s="22"/>
    </row>
    <row r="737" spans="16:16" ht="14.25" customHeight="1">
      <c r="P737" s="22"/>
    </row>
    <row r="738" spans="16:16" ht="14.25" customHeight="1">
      <c r="P738" s="22"/>
    </row>
    <row r="739" spans="16:16" ht="14.25" customHeight="1">
      <c r="P739" s="22"/>
    </row>
    <row r="740" spans="16:16" ht="14.25" customHeight="1">
      <c r="P740" s="22"/>
    </row>
    <row r="741" spans="16:16" ht="14.25" customHeight="1">
      <c r="P741" s="22"/>
    </row>
    <row r="742" spans="16:16" ht="14.25" customHeight="1">
      <c r="P742" s="22"/>
    </row>
    <row r="743" spans="16:16" ht="14.25" customHeight="1">
      <c r="P743" s="22"/>
    </row>
    <row r="744" spans="16:16" ht="14.25" customHeight="1">
      <c r="P744" s="22"/>
    </row>
    <row r="745" spans="16:16" ht="14.25" customHeight="1">
      <c r="P745" s="22"/>
    </row>
    <row r="746" spans="16:16" ht="14.25" customHeight="1">
      <c r="P746" s="22"/>
    </row>
    <row r="747" spans="16:16" ht="14.25" customHeight="1">
      <c r="P747" s="22"/>
    </row>
    <row r="748" spans="16:16" ht="14.25" customHeight="1">
      <c r="P748" s="22"/>
    </row>
    <row r="749" spans="16:16" ht="14.25" customHeight="1">
      <c r="P749" s="22"/>
    </row>
    <row r="750" spans="16:16" ht="14.25" customHeight="1">
      <c r="P750" s="22"/>
    </row>
    <row r="751" spans="16:16" ht="14.25" customHeight="1">
      <c r="P751" s="22"/>
    </row>
    <row r="752" spans="16:16" ht="14.25" customHeight="1">
      <c r="P752" s="22"/>
    </row>
    <row r="753" spans="16:16" ht="14.25" customHeight="1">
      <c r="P753" s="22"/>
    </row>
    <row r="754" spans="16:16" ht="14.25" customHeight="1">
      <c r="P754" s="22"/>
    </row>
    <row r="755" spans="16:16" ht="14.25" customHeight="1">
      <c r="P755" s="22"/>
    </row>
    <row r="756" spans="16:16" ht="14.25" customHeight="1">
      <c r="P756" s="22"/>
    </row>
    <row r="757" spans="16:16" ht="14.25" customHeight="1">
      <c r="P757" s="22"/>
    </row>
    <row r="758" spans="16:16" ht="14.25" customHeight="1">
      <c r="P758" s="22"/>
    </row>
    <row r="759" spans="16:16" ht="14.25" customHeight="1">
      <c r="P759" s="22"/>
    </row>
    <row r="760" spans="16:16" ht="14.25" customHeight="1">
      <c r="P760" s="22"/>
    </row>
    <row r="761" spans="16:16" ht="14.25" customHeight="1">
      <c r="P761" s="22"/>
    </row>
    <row r="762" spans="16:16" ht="14.25" customHeight="1">
      <c r="P762" s="22"/>
    </row>
    <row r="763" spans="16:16" ht="14.25" customHeight="1">
      <c r="P763" s="22"/>
    </row>
    <row r="764" spans="16:16" ht="14.25" customHeight="1">
      <c r="P764" s="22"/>
    </row>
    <row r="765" spans="16:16" ht="14.25" customHeight="1">
      <c r="P765" s="22"/>
    </row>
    <row r="766" spans="16:16" ht="14.25" customHeight="1">
      <c r="P766" s="22"/>
    </row>
    <row r="767" spans="16:16" ht="14.25" customHeight="1">
      <c r="P767" s="22"/>
    </row>
    <row r="768" spans="16:16" ht="14.25" customHeight="1">
      <c r="P768" s="22"/>
    </row>
    <row r="769" spans="16:16" ht="14.25" customHeight="1">
      <c r="P769" s="22"/>
    </row>
    <row r="770" spans="16:16" ht="14.25" customHeight="1">
      <c r="P770" s="22"/>
    </row>
    <row r="771" spans="16:16" ht="14.25" customHeight="1">
      <c r="P771" s="22"/>
    </row>
    <row r="772" spans="16:16" ht="14.25" customHeight="1">
      <c r="P772" s="22"/>
    </row>
    <row r="773" spans="16:16" ht="14.25" customHeight="1">
      <c r="P773" s="22"/>
    </row>
    <row r="774" spans="16:16" ht="14.25" customHeight="1">
      <c r="P774" s="22"/>
    </row>
    <row r="775" spans="16:16" ht="14.25" customHeight="1">
      <c r="P775" s="22"/>
    </row>
    <row r="776" spans="16:16" ht="14.25" customHeight="1">
      <c r="P776" s="22"/>
    </row>
    <row r="777" spans="16:16" ht="14.25" customHeight="1">
      <c r="P777" s="22"/>
    </row>
    <row r="778" spans="16:16" ht="14.25" customHeight="1">
      <c r="P778" s="22"/>
    </row>
    <row r="779" spans="16:16" ht="14.25" customHeight="1">
      <c r="P779" s="22"/>
    </row>
    <row r="780" spans="16:16" ht="14.25" customHeight="1">
      <c r="P780" s="22"/>
    </row>
    <row r="781" spans="16:16" ht="14.25" customHeight="1">
      <c r="P781" s="22"/>
    </row>
    <row r="782" spans="16:16" ht="14.25" customHeight="1">
      <c r="P782" s="22"/>
    </row>
    <row r="783" spans="16:16" ht="14.25" customHeight="1">
      <c r="P783" s="22"/>
    </row>
    <row r="784" spans="16:16" ht="14.25" customHeight="1">
      <c r="P784" s="22"/>
    </row>
    <row r="785" spans="16:16" ht="14.25" customHeight="1">
      <c r="P785" s="22"/>
    </row>
    <row r="786" spans="16:16" ht="14.25" customHeight="1">
      <c r="P786" s="22"/>
    </row>
    <row r="787" spans="16:16" ht="14.25" customHeight="1">
      <c r="P787" s="22"/>
    </row>
    <row r="788" spans="16:16" ht="14.25" customHeight="1">
      <c r="P788" s="22"/>
    </row>
    <row r="789" spans="16:16" ht="14.25" customHeight="1">
      <c r="P789" s="22"/>
    </row>
    <row r="790" spans="16:16" ht="14.25" customHeight="1">
      <c r="P790" s="22"/>
    </row>
    <row r="791" spans="16:16" ht="14.25" customHeight="1">
      <c r="P791" s="22"/>
    </row>
    <row r="792" spans="16:16" ht="14.25" customHeight="1">
      <c r="P792" s="22"/>
    </row>
    <row r="793" spans="16:16" ht="14.25" customHeight="1">
      <c r="P793" s="22"/>
    </row>
    <row r="794" spans="16:16" ht="14.25" customHeight="1">
      <c r="P794" s="22"/>
    </row>
    <row r="795" spans="16:16" ht="14.25" customHeight="1">
      <c r="P795" s="22"/>
    </row>
    <row r="796" spans="16:16" ht="14.25" customHeight="1">
      <c r="P796" s="22"/>
    </row>
    <row r="797" spans="16:16" ht="14.25" customHeight="1">
      <c r="P797" s="22"/>
    </row>
    <row r="798" spans="16:16" ht="14.25" customHeight="1">
      <c r="P798" s="22"/>
    </row>
    <row r="799" spans="16:16" ht="14.25" customHeight="1">
      <c r="P799" s="22"/>
    </row>
    <row r="800" spans="16:16" ht="14.25" customHeight="1">
      <c r="P800" s="22"/>
    </row>
    <row r="801" spans="16:16" ht="14.25" customHeight="1">
      <c r="P801" s="22"/>
    </row>
    <row r="802" spans="16:16" ht="14.25" customHeight="1">
      <c r="P802" s="22"/>
    </row>
    <row r="803" spans="16:16" ht="14.25" customHeight="1">
      <c r="P803" s="22"/>
    </row>
    <row r="804" spans="16:16" ht="14.25" customHeight="1">
      <c r="P804" s="22"/>
    </row>
    <row r="805" spans="16:16" ht="14.25" customHeight="1">
      <c r="P805" s="22"/>
    </row>
    <row r="806" spans="16:16" ht="14.25" customHeight="1">
      <c r="P806" s="22"/>
    </row>
    <row r="807" spans="16:16" ht="14.25" customHeight="1">
      <c r="P807" s="22"/>
    </row>
    <row r="808" spans="16:16" ht="14.25" customHeight="1">
      <c r="P808" s="22"/>
    </row>
    <row r="809" spans="16:16" ht="14.25" customHeight="1">
      <c r="P809" s="22"/>
    </row>
    <row r="810" spans="16:16" ht="14.25" customHeight="1">
      <c r="P810" s="22"/>
    </row>
    <row r="811" spans="16:16" ht="14.25" customHeight="1">
      <c r="P811" s="22"/>
    </row>
    <row r="812" spans="16:16" ht="14.25" customHeight="1">
      <c r="P812" s="22"/>
    </row>
    <row r="813" spans="16:16" ht="14.25" customHeight="1">
      <c r="P813" s="22"/>
    </row>
    <row r="814" spans="16:16" ht="14.25" customHeight="1">
      <c r="P814" s="22"/>
    </row>
    <row r="815" spans="16:16" ht="14.25" customHeight="1">
      <c r="P815" s="22"/>
    </row>
    <row r="816" spans="16:16" ht="14.25" customHeight="1">
      <c r="P816" s="22"/>
    </row>
    <row r="817" spans="16:16" ht="14.25" customHeight="1">
      <c r="P817" s="22"/>
    </row>
    <row r="818" spans="16:16" ht="14.25" customHeight="1">
      <c r="P818" s="22"/>
    </row>
    <row r="819" spans="16:16" ht="14.25" customHeight="1">
      <c r="P819" s="22"/>
    </row>
    <row r="820" spans="16:16" ht="14.25" customHeight="1">
      <c r="P820" s="22"/>
    </row>
    <row r="821" spans="16:16" ht="14.25" customHeight="1">
      <c r="P821" s="22"/>
    </row>
    <row r="822" spans="16:16" ht="14.25" customHeight="1">
      <c r="P822" s="22"/>
    </row>
    <row r="823" spans="16:16" ht="14.25" customHeight="1">
      <c r="P823" s="22"/>
    </row>
    <row r="824" spans="16:16" ht="14.25" customHeight="1">
      <c r="P824" s="22"/>
    </row>
    <row r="825" spans="16:16" ht="14.25" customHeight="1">
      <c r="P825" s="22"/>
    </row>
    <row r="826" spans="16:16" ht="14.25" customHeight="1">
      <c r="P826" s="22"/>
    </row>
    <row r="827" spans="16:16" ht="14.25" customHeight="1">
      <c r="P827" s="22"/>
    </row>
    <row r="828" spans="16:16" ht="14.25" customHeight="1">
      <c r="P828" s="22"/>
    </row>
    <row r="829" spans="16:16" ht="14.25" customHeight="1">
      <c r="P829" s="22"/>
    </row>
    <row r="830" spans="16:16" ht="14.25" customHeight="1">
      <c r="P830" s="22"/>
    </row>
    <row r="831" spans="16:16" ht="14.25" customHeight="1">
      <c r="P831" s="22"/>
    </row>
    <row r="832" spans="16:16" ht="14.25" customHeight="1">
      <c r="P832" s="22"/>
    </row>
    <row r="833" spans="16:16" ht="14.25" customHeight="1">
      <c r="P833" s="22"/>
    </row>
    <row r="834" spans="16:16" ht="14.25" customHeight="1">
      <c r="P834" s="22"/>
    </row>
    <row r="835" spans="16:16" ht="14.25" customHeight="1">
      <c r="P835" s="22"/>
    </row>
    <row r="836" spans="16:16" ht="14.25" customHeight="1">
      <c r="P836" s="22"/>
    </row>
    <row r="837" spans="16:16" ht="14.25" customHeight="1">
      <c r="P837" s="22"/>
    </row>
    <row r="838" spans="16:16" ht="14.25" customHeight="1">
      <c r="P838" s="22"/>
    </row>
    <row r="839" spans="16:16" ht="14.25" customHeight="1">
      <c r="P839" s="22"/>
    </row>
    <row r="840" spans="16:16" ht="14.25" customHeight="1">
      <c r="P840" s="22"/>
    </row>
    <row r="841" spans="16:16" ht="14.25" customHeight="1">
      <c r="P841" s="22"/>
    </row>
    <row r="842" spans="16:16" ht="14.25" customHeight="1">
      <c r="P842" s="22"/>
    </row>
    <row r="843" spans="16:16" ht="14.25" customHeight="1">
      <c r="P843" s="22"/>
    </row>
    <row r="844" spans="16:16" ht="14.25" customHeight="1">
      <c r="P844" s="22"/>
    </row>
    <row r="845" spans="16:16" ht="14.25" customHeight="1">
      <c r="P845" s="22"/>
    </row>
    <row r="846" spans="16:16" ht="14.25" customHeight="1">
      <c r="P846" s="22"/>
    </row>
    <row r="847" spans="16:16" ht="14.25" customHeight="1">
      <c r="P847" s="22"/>
    </row>
    <row r="848" spans="16:16" ht="14.25" customHeight="1">
      <c r="P848" s="22"/>
    </row>
    <row r="849" spans="16:16" ht="14.25" customHeight="1">
      <c r="P849" s="22"/>
    </row>
    <row r="850" spans="16:16" ht="14.25" customHeight="1">
      <c r="P850" s="22"/>
    </row>
    <row r="851" spans="16:16" ht="14.25" customHeight="1">
      <c r="P851" s="22"/>
    </row>
    <row r="852" spans="16:16" ht="14.25" customHeight="1">
      <c r="P852" s="22"/>
    </row>
    <row r="853" spans="16:16" ht="14.25" customHeight="1">
      <c r="P853" s="22"/>
    </row>
    <row r="854" spans="16:16" ht="14.25" customHeight="1">
      <c r="P854" s="22"/>
    </row>
    <row r="855" spans="16:16" ht="14.25" customHeight="1">
      <c r="P855" s="22"/>
    </row>
    <row r="856" spans="16:16" ht="14.25" customHeight="1">
      <c r="P856" s="22"/>
    </row>
    <row r="857" spans="16:16" ht="14.25" customHeight="1">
      <c r="P857" s="22"/>
    </row>
    <row r="858" spans="16:16" ht="14.25" customHeight="1">
      <c r="P858" s="22"/>
    </row>
    <row r="859" spans="16:16" ht="14.25" customHeight="1">
      <c r="P859" s="22"/>
    </row>
    <row r="860" spans="16:16" ht="14.25" customHeight="1">
      <c r="P860" s="22"/>
    </row>
    <row r="861" spans="16:16" ht="14.25" customHeight="1">
      <c r="P861" s="22"/>
    </row>
    <row r="862" spans="16:16" ht="14.25" customHeight="1">
      <c r="P862" s="22"/>
    </row>
    <row r="863" spans="16:16" ht="14.25" customHeight="1">
      <c r="P863" s="22"/>
    </row>
    <row r="864" spans="16:16" ht="14.25" customHeight="1">
      <c r="P864" s="22"/>
    </row>
    <row r="865" spans="16:16" ht="14.25" customHeight="1">
      <c r="P865" s="22"/>
    </row>
    <row r="866" spans="16:16" ht="14.25" customHeight="1">
      <c r="P866" s="22"/>
    </row>
    <row r="867" spans="16:16" ht="14.25" customHeight="1">
      <c r="P867" s="22"/>
    </row>
    <row r="868" spans="16:16" ht="14.25" customHeight="1">
      <c r="P868" s="22"/>
    </row>
    <row r="869" spans="16:16" ht="14.25" customHeight="1">
      <c r="P869" s="22"/>
    </row>
    <row r="870" spans="16:16" ht="14.25" customHeight="1">
      <c r="P870" s="22"/>
    </row>
    <row r="871" spans="16:16" ht="14.25" customHeight="1">
      <c r="P871" s="22"/>
    </row>
    <row r="872" spans="16:16" ht="14.25" customHeight="1">
      <c r="P872" s="22"/>
    </row>
    <row r="873" spans="16:16" ht="14.25" customHeight="1">
      <c r="P873" s="22"/>
    </row>
    <row r="874" spans="16:16" ht="14.25" customHeight="1">
      <c r="P874" s="22"/>
    </row>
    <row r="875" spans="16:16" ht="14.25" customHeight="1">
      <c r="P875" s="22"/>
    </row>
    <row r="876" spans="16:16" ht="14.25" customHeight="1">
      <c r="P876" s="22"/>
    </row>
    <row r="877" spans="16:16" ht="14.25" customHeight="1">
      <c r="P877" s="22"/>
    </row>
    <row r="878" spans="16:16" ht="14.25" customHeight="1">
      <c r="P878" s="22"/>
    </row>
    <row r="879" spans="16:16" ht="14.25" customHeight="1">
      <c r="P879" s="22"/>
    </row>
    <row r="880" spans="16:16" ht="14.25" customHeight="1">
      <c r="P880" s="22"/>
    </row>
    <row r="881" spans="16:16" ht="14.25" customHeight="1">
      <c r="P881" s="22"/>
    </row>
    <row r="882" spans="16:16" ht="14.25" customHeight="1">
      <c r="P882" s="22"/>
    </row>
    <row r="883" spans="16:16" ht="14.25" customHeight="1">
      <c r="P883" s="22"/>
    </row>
    <row r="884" spans="16:16" ht="14.25" customHeight="1">
      <c r="P884" s="22"/>
    </row>
    <row r="885" spans="16:16" ht="14.25" customHeight="1">
      <c r="P885" s="22"/>
    </row>
    <row r="886" spans="16:16" ht="14.25" customHeight="1">
      <c r="P886" s="22"/>
    </row>
    <row r="887" spans="16:16" ht="14.25" customHeight="1">
      <c r="P887" s="22"/>
    </row>
    <row r="888" spans="16:16" ht="14.25" customHeight="1">
      <c r="P888" s="22"/>
    </row>
    <row r="889" spans="16:16" ht="14.25" customHeight="1">
      <c r="P889" s="22"/>
    </row>
    <row r="890" spans="16:16" ht="14.25" customHeight="1">
      <c r="P890" s="22"/>
    </row>
    <row r="891" spans="16:16" ht="14.25" customHeight="1">
      <c r="P891" s="22"/>
    </row>
    <row r="892" spans="16:16" ht="14.25" customHeight="1">
      <c r="P892" s="22"/>
    </row>
    <row r="893" spans="16:16" ht="14.25" customHeight="1">
      <c r="P893" s="22"/>
    </row>
    <row r="894" spans="16:16" ht="14.25" customHeight="1">
      <c r="P894" s="22"/>
    </row>
    <row r="895" spans="16:16" ht="14.25" customHeight="1">
      <c r="P895" s="22"/>
    </row>
    <row r="896" spans="16:16" ht="14.25" customHeight="1">
      <c r="P896" s="22"/>
    </row>
    <row r="897" spans="16:16" ht="14.25" customHeight="1">
      <c r="P897" s="22"/>
    </row>
    <row r="898" spans="16:16" ht="14.25" customHeight="1">
      <c r="P898" s="22"/>
    </row>
    <row r="899" spans="16:16" ht="14.25" customHeight="1">
      <c r="P899" s="22"/>
    </row>
    <row r="900" spans="16:16" ht="14.25" customHeight="1">
      <c r="P900" s="22"/>
    </row>
    <row r="901" spans="16:16" ht="14.25" customHeight="1">
      <c r="P901" s="22"/>
    </row>
    <row r="902" spans="16:16" ht="14.25" customHeight="1">
      <c r="P902" s="22"/>
    </row>
    <row r="903" spans="16:16" ht="14.25" customHeight="1">
      <c r="P903" s="22"/>
    </row>
    <row r="904" spans="16:16" ht="14.25" customHeight="1">
      <c r="P904" s="22"/>
    </row>
    <row r="905" spans="16:16" ht="14.25" customHeight="1">
      <c r="P905" s="22"/>
    </row>
    <row r="906" spans="16:16" ht="14.25" customHeight="1">
      <c r="P906" s="22"/>
    </row>
    <row r="907" spans="16:16" ht="14.25" customHeight="1">
      <c r="P907" s="22"/>
    </row>
    <row r="908" spans="16:16" ht="14.25" customHeight="1">
      <c r="P908" s="22"/>
    </row>
    <row r="909" spans="16:16" ht="14.25" customHeight="1">
      <c r="P909" s="22"/>
    </row>
    <row r="910" spans="16:16" ht="14.25" customHeight="1">
      <c r="P910" s="22"/>
    </row>
    <row r="911" spans="16:16" ht="14.25" customHeight="1">
      <c r="P911" s="22"/>
    </row>
    <row r="912" spans="16:16" ht="14.25" customHeight="1">
      <c r="P912" s="22"/>
    </row>
    <row r="913" spans="16:16" ht="14.25" customHeight="1">
      <c r="P913" s="22"/>
    </row>
    <row r="914" spans="16:16" ht="14.25" customHeight="1">
      <c r="P914" s="22"/>
    </row>
    <row r="915" spans="16:16" ht="14.25" customHeight="1">
      <c r="P915" s="22"/>
    </row>
    <row r="916" spans="16:16" ht="14.25" customHeight="1">
      <c r="P916" s="22"/>
    </row>
    <row r="917" spans="16:16" ht="14.25" customHeight="1">
      <c r="P917" s="22"/>
    </row>
    <row r="918" spans="16:16" ht="14.25" customHeight="1">
      <c r="P918" s="22"/>
    </row>
    <row r="919" spans="16:16" ht="14.25" customHeight="1">
      <c r="P919" s="22"/>
    </row>
    <row r="920" spans="16:16" ht="14.25" customHeight="1">
      <c r="P920" s="22"/>
    </row>
    <row r="921" spans="16:16" ht="14.25" customHeight="1">
      <c r="P921" s="22"/>
    </row>
    <row r="922" spans="16:16" ht="14.25" customHeight="1">
      <c r="P922" s="22"/>
    </row>
    <row r="923" spans="16:16" ht="14.25" customHeight="1">
      <c r="P923" s="22"/>
    </row>
    <row r="924" spans="16:16" ht="14.25" customHeight="1">
      <c r="P924" s="22"/>
    </row>
    <row r="925" spans="16:16" ht="14.25" customHeight="1">
      <c r="P925" s="22"/>
    </row>
    <row r="926" spans="16:16" ht="14.25" customHeight="1">
      <c r="P926" s="22"/>
    </row>
    <row r="927" spans="16:16" ht="14.25" customHeight="1">
      <c r="P927" s="22"/>
    </row>
    <row r="928" spans="16:16" ht="14.25" customHeight="1">
      <c r="P928" s="22"/>
    </row>
    <row r="929" spans="16:16" ht="14.25" customHeight="1">
      <c r="P929" s="22"/>
    </row>
    <row r="930" spans="16:16" ht="14.25" customHeight="1">
      <c r="P930" s="22"/>
    </row>
    <row r="931" spans="16:16" ht="14.25" customHeight="1">
      <c r="P931" s="22"/>
    </row>
    <row r="932" spans="16:16" ht="14.25" customHeight="1">
      <c r="P932" s="22"/>
    </row>
    <row r="933" spans="16:16" ht="14.25" customHeight="1">
      <c r="P933" s="22"/>
    </row>
    <row r="934" spans="16:16" ht="14.25" customHeight="1">
      <c r="P934" s="22"/>
    </row>
    <row r="935" spans="16:16" ht="14.25" customHeight="1">
      <c r="P935" s="22"/>
    </row>
    <row r="936" spans="16:16" ht="14.25" customHeight="1">
      <c r="P936" s="22"/>
    </row>
    <row r="937" spans="16:16" ht="14.25" customHeight="1">
      <c r="P937" s="22"/>
    </row>
    <row r="938" spans="16:16" ht="14.25" customHeight="1">
      <c r="P938" s="22"/>
    </row>
    <row r="939" spans="16:16" ht="14.25" customHeight="1">
      <c r="P939" s="22"/>
    </row>
    <row r="940" spans="16:16" ht="14.25" customHeight="1">
      <c r="P940" s="22"/>
    </row>
    <row r="941" spans="16:16" ht="14.25" customHeight="1">
      <c r="P941" s="22"/>
    </row>
    <row r="942" spans="16:16" ht="14.25" customHeight="1">
      <c r="P942" s="22"/>
    </row>
    <row r="943" spans="16:16" ht="14.25" customHeight="1">
      <c r="P943" s="22"/>
    </row>
    <row r="944" spans="16:16" ht="14.25" customHeight="1">
      <c r="P944" s="22"/>
    </row>
    <row r="945" spans="16:16" ht="14.25" customHeight="1">
      <c r="P945" s="22"/>
    </row>
    <row r="946" spans="16:16" ht="14.25" customHeight="1">
      <c r="P946" s="22"/>
    </row>
    <row r="947" spans="16:16" ht="14.25" customHeight="1">
      <c r="P947" s="22"/>
    </row>
    <row r="948" spans="16:16" ht="14.25" customHeight="1">
      <c r="P948" s="22"/>
    </row>
    <row r="949" spans="16:16" ht="14.25" customHeight="1">
      <c r="P949" s="22"/>
    </row>
    <row r="950" spans="16:16" ht="14.25" customHeight="1">
      <c r="P950" s="22"/>
    </row>
    <row r="951" spans="16:16" ht="14.25" customHeight="1">
      <c r="P951" s="22"/>
    </row>
    <row r="952" spans="16:16" ht="14.25" customHeight="1">
      <c r="P952" s="22"/>
    </row>
    <row r="953" spans="16:16" ht="14.25" customHeight="1">
      <c r="P953" s="22"/>
    </row>
    <row r="954" spans="16:16" ht="14.25" customHeight="1">
      <c r="P954" s="22"/>
    </row>
    <row r="955" spans="16:16" ht="14.25" customHeight="1">
      <c r="P955" s="22"/>
    </row>
    <row r="956" spans="16:16" ht="14.25" customHeight="1">
      <c r="P956" s="22"/>
    </row>
    <row r="957" spans="16:16" ht="14.25" customHeight="1">
      <c r="P957" s="22"/>
    </row>
    <row r="958" spans="16:16" ht="14.25" customHeight="1">
      <c r="P958" s="22"/>
    </row>
    <row r="959" spans="16:16" ht="14.25" customHeight="1">
      <c r="P959" s="22"/>
    </row>
    <row r="960" spans="16:16" ht="14.25" customHeight="1">
      <c r="P960" s="22"/>
    </row>
    <row r="961" spans="16:16" ht="14.25" customHeight="1">
      <c r="P961" s="22"/>
    </row>
    <row r="962" spans="16:16" ht="14.25" customHeight="1">
      <c r="P962" s="22"/>
    </row>
    <row r="963" spans="16:16" ht="14.25" customHeight="1">
      <c r="P963" s="22"/>
    </row>
    <row r="964" spans="16:16" ht="14.25" customHeight="1">
      <c r="P964" s="22"/>
    </row>
    <row r="965" spans="16:16" ht="14.25" customHeight="1">
      <c r="P965" s="22"/>
    </row>
    <row r="966" spans="16:16" ht="14.25" customHeight="1">
      <c r="P966" s="22"/>
    </row>
    <row r="967" spans="16:16" ht="14.25" customHeight="1">
      <c r="P967" s="22"/>
    </row>
    <row r="968" spans="16:16" ht="14.25" customHeight="1">
      <c r="P968" s="22"/>
    </row>
    <row r="969" spans="16:16" ht="14.25" customHeight="1">
      <c r="P969" s="22"/>
    </row>
    <row r="970" spans="16:16" ht="14.25" customHeight="1">
      <c r="P970" s="22"/>
    </row>
    <row r="971" spans="16:16" ht="14.25" customHeight="1">
      <c r="P971" s="22"/>
    </row>
    <row r="972" spans="16:16" ht="14.25" customHeight="1">
      <c r="P972" s="22"/>
    </row>
    <row r="973" spans="16:16" ht="14.25" customHeight="1">
      <c r="P973" s="22"/>
    </row>
    <row r="974" spans="16:16" ht="14.25" customHeight="1">
      <c r="P974" s="22"/>
    </row>
    <row r="975" spans="16:16" ht="14.25" customHeight="1">
      <c r="P975" s="22"/>
    </row>
    <row r="976" spans="16:16" ht="14.25" customHeight="1">
      <c r="P976" s="22"/>
    </row>
    <row r="977" spans="16:16" ht="14.25" customHeight="1">
      <c r="P977" s="22"/>
    </row>
    <row r="978" spans="16:16" ht="14.25" customHeight="1">
      <c r="P978" s="22"/>
    </row>
    <row r="979" spans="16:16" ht="14.25" customHeight="1">
      <c r="P979" s="22"/>
    </row>
    <row r="980" spans="16:16" ht="14.25" customHeight="1">
      <c r="P980" s="22"/>
    </row>
    <row r="981" spans="16:16" ht="14.25" customHeight="1">
      <c r="P981" s="22"/>
    </row>
    <row r="982" spans="16:16" ht="14.25" customHeight="1">
      <c r="P982" s="22"/>
    </row>
    <row r="983" spans="16:16" ht="14.25" customHeight="1">
      <c r="P983" s="22"/>
    </row>
    <row r="984" spans="16:16" ht="14.25" customHeight="1">
      <c r="P984" s="22"/>
    </row>
    <row r="985" spans="16:16" ht="14.25" customHeight="1">
      <c r="P985" s="22"/>
    </row>
    <row r="986" spans="16:16" ht="14.25" customHeight="1">
      <c r="P986" s="22"/>
    </row>
    <row r="987" spans="16:16" ht="14.25" customHeight="1">
      <c r="P987" s="22"/>
    </row>
    <row r="988" spans="16:16" ht="14.25" customHeight="1">
      <c r="P988" s="22"/>
    </row>
    <row r="989" spans="16:16" ht="14.25" customHeight="1">
      <c r="P989" s="22"/>
    </row>
    <row r="990" spans="16:16" ht="14.25" customHeight="1">
      <c r="P990" s="22"/>
    </row>
    <row r="991" spans="16:16" ht="14.25" customHeight="1">
      <c r="P991" s="22"/>
    </row>
    <row r="992" spans="16:16" ht="14.25" customHeight="1">
      <c r="P992" s="22"/>
    </row>
    <row r="993" spans="16:16" ht="14.25" customHeight="1">
      <c r="P993" s="22"/>
    </row>
    <row r="994" spans="16:16" ht="14.25" customHeight="1">
      <c r="P994" s="22"/>
    </row>
    <row r="995" spans="16:16" ht="14.25" customHeight="1">
      <c r="P995" s="22"/>
    </row>
    <row r="996" spans="16:16" ht="14.25" customHeight="1">
      <c r="P996" s="22"/>
    </row>
    <row r="997" spans="16:16" ht="14.25" customHeight="1">
      <c r="P997" s="22"/>
    </row>
    <row r="998" spans="16:16" ht="14.25" customHeight="1">
      <c r="P998" s="22"/>
    </row>
    <row r="999" spans="16:16" ht="14.25" customHeight="1">
      <c r="P999" s="22"/>
    </row>
    <row r="1000" spans="16:16" ht="14.25" customHeight="1">
      <c r="P1000" s="22"/>
    </row>
  </sheetData>
  <mergeCells count="116"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  <mergeCell ref="N3:O10"/>
    <mergeCell ref="P3:P6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B20:C20"/>
    <mergeCell ref="F20:G20"/>
    <mergeCell ref="F10:G10"/>
    <mergeCell ref="F11:G11"/>
    <mergeCell ref="A12:A20"/>
    <mergeCell ref="J12:L19"/>
    <mergeCell ref="N12:O19"/>
    <mergeCell ref="P12:P15"/>
    <mergeCell ref="A30:A38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quocanh</cp:lastModifiedBy>
  <dcterms:modified xsi:type="dcterms:W3CDTF">2021-10-31T22:55:42Z</dcterms:modified>
</cp:coreProperties>
</file>