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quoca\Desktop\ALL\1. NĂM HỌC 2021 - 2022\2. ĐOÀN THANH NIÊN\8. TỔNG ĐIỂM\T11\"/>
    </mc:Choice>
  </mc:AlternateContent>
  <bookViews>
    <workbookView xWindow="0" yWindow="500" windowWidth="28800" windowHeight="15820" activeTab="2"/>
  </bookViews>
  <sheets>
    <sheet name="K10" sheetId="1" r:id="rId1"/>
    <sheet name="K11" sheetId="2" r:id="rId2"/>
    <sheet name="K12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0" i="1" l="1"/>
  <c r="P101" i="1"/>
  <c r="I107" i="1" l="1"/>
  <c r="I106" i="1"/>
  <c r="I105" i="1"/>
  <c r="E105" i="1"/>
  <c r="I104" i="1"/>
  <c r="E104" i="1"/>
  <c r="I103" i="1"/>
  <c r="H110" i="1" s="1"/>
  <c r="E103" i="1"/>
  <c r="D110" i="1" s="1"/>
  <c r="D101" i="1"/>
  <c r="P97" i="1" s="1"/>
  <c r="R15" i="1" s="1"/>
  <c r="I98" i="1"/>
  <c r="I97" i="1"/>
  <c r="I96" i="1"/>
  <c r="E96" i="1"/>
  <c r="I95" i="1"/>
  <c r="E95" i="1"/>
  <c r="I94" i="1"/>
  <c r="H101" i="1" s="1"/>
  <c r="E94" i="1"/>
  <c r="I89" i="1"/>
  <c r="I88" i="1"/>
  <c r="I87" i="1"/>
  <c r="E87" i="1"/>
  <c r="I86" i="1"/>
  <c r="E86" i="1"/>
  <c r="I85" i="1"/>
  <c r="H92" i="1" s="1"/>
  <c r="E85" i="1"/>
  <c r="D92" i="1" s="1"/>
  <c r="P88" i="1" s="1"/>
  <c r="R14" i="1" s="1"/>
  <c r="P92" i="1" s="1"/>
  <c r="I80" i="1"/>
  <c r="I79" i="1"/>
  <c r="I78" i="1"/>
  <c r="E78" i="1"/>
  <c r="I77" i="1"/>
  <c r="H83" i="1" s="1"/>
  <c r="E77" i="1"/>
  <c r="I76" i="1"/>
  <c r="E76" i="1"/>
  <c r="D83" i="1" s="1"/>
  <c r="P79" i="1" s="1"/>
  <c r="R13" i="1" s="1"/>
  <c r="P83" i="1" s="1"/>
  <c r="I71" i="1"/>
  <c r="I70" i="1"/>
  <c r="I69" i="1"/>
  <c r="E69" i="1"/>
  <c r="I68" i="1"/>
  <c r="E68" i="1"/>
  <c r="I67" i="1"/>
  <c r="H74" i="1" s="1"/>
  <c r="E67" i="1"/>
  <c r="D74" i="1" s="1"/>
  <c r="P70" i="1" s="1"/>
  <c r="R12" i="1" s="1"/>
  <c r="P74" i="1" s="1"/>
  <c r="I62" i="1"/>
  <c r="I61" i="1"/>
  <c r="I60" i="1"/>
  <c r="E60" i="1"/>
  <c r="I59" i="1"/>
  <c r="E59" i="1"/>
  <c r="I58" i="1"/>
  <c r="H65" i="1" s="1"/>
  <c r="E58" i="1"/>
  <c r="D65" i="1" s="1"/>
  <c r="P61" i="1" s="1"/>
  <c r="H56" i="1"/>
  <c r="I53" i="1"/>
  <c r="I52" i="1"/>
  <c r="I51" i="1"/>
  <c r="E51" i="1"/>
  <c r="I50" i="1"/>
  <c r="E50" i="1"/>
  <c r="D56" i="1" s="1"/>
  <c r="P52" i="1" s="1"/>
  <c r="I49" i="1"/>
  <c r="E49" i="1"/>
  <c r="I44" i="1"/>
  <c r="I43" i="1"/>
  <c r="I42" i="1"/>
  <c r="E42" i="1"/>
  <c r="I41" i="1"/>
  <c r="E41" i="1"/>
  <c r="I40" i="1"/>
  <c r="H47" i="1" s="1"/>
  <c r="E40" i="1"/>
  <c r="D47" i="1" s="1"/>
  <c r="P43" i="1" s="1"/>
  <c r="I35" i="1"/>
  <c r="I34" i="1"/>
  <c r="I33" i="1"/>
  <c r="E33" i="1"/>
  <c r="I32" i="1"/>
  <c r="E32" i="1"/>
  <c r="I31" i="1"/>
  <c r="H38" i="1" s="1"/>
  <c r="E31" i="1"/>
  <c r="D38" i="1" s="1"/>
  <c r="P34" i="1" s="1"/>
  <c r="D29" i="1"/>
  <c r="P25" i="1" s="1"/>
  <c r="I26" i="1"/>
  <c r="I25" i="1"/>
  <c r="I24" i="1"/>
  <c r="E24" i="1"/>
  <c r="I23" i="1"/>
  <c r="E23" i="1"/>
  <c r="I22" i="1"/>
  <c r="H29" i="1" s="1"/>
  <c r="E22" i="1"/>
  <c r="I17" i="1"/>
  <c r="I16" i="1"/>
  <c r="I15" i="1"/>
  <c r="E15" i="1"/>
  <c r="I14" i="1"/>
  <c r="E14" i="1"/>
  <c r="I13" i="1"/>
  <c r="E13" i="1"/>
  <c r="D20" i="1" s="1"/>
  <c r="I8" i="1"/>
  <c r="I7" i="1"/>
  <c r="I6" i="1"/>
  <c r="E6" i="1"/>
  <c r="I5" i="1"/>
  <c r="H11" i="1" s="1"/>
  <c r="E5" i="1"/>
  <c r="I4" i="1"/>
  <c r="E4" i="1"/>
  <c r="D11" i="1" s="1"/>
  <c r="P7" i="1" s="1"/>
  <c r="I89" i="3"/>
  <c r="I88" i="3"/>
  <c r="I87" i="3"/>
  <c r="E87" i="3"/>
  <c r="I86" i="3"/>
  <c r="E86" i="3"/>
  <c r="I85" i="3"/>
  <c r="E85" i="3"/>
  <c r="D92" i="3" s="1"/>
  <c r="P88" i="3" s="1"/>
  <c r="R14" i="3" s="1"/>
  <c r="I80" i="3"/>
  <c r="I79" i="3"/>
  <c r="I78" i="3"/>
  <c r="E78" i="3"/>
  <c r="I77" i="3"/>
  <c r="E77" i="3"/>
  <c r="I76" i="3"/>
  <c r="H83" i="3" s="1"/>
  <c r="E76" i="3"/>
  <c r="D83" i="3" s="1"/>
  <c r="P79" i="3" s="1"/>
  <c r="R13" i="3" s="1"/>
  <c r="I71" i="3"/>
  <c r="I70" i="3"/>
  <c r="I69" i="3"/>
  <c r="E69" i="3"/>
  <c r="I68" i="3"/>
  <c r="E68" i="3"/>
  <c r="D74" i="3" s="1"/>
  <c r="I67" i="3"/>
  <c r="H74" i="3" s="1"/>
  <c r="E67" i="3"/>
  <c r="I62" i="3"/>
  <c r="I61" i="3"/>
  <c r="I60" i="3"/>
  <c r="E60" i="3"/>
  <c r="I59" i="3"/>
  <c r="E59" i="3"/>
  <c r="I58" i="3"/>
  <c r="H65" i="3" s="1"/>
  <c r="E58" i="3"/>
  <c r="D65" i="3" s="1"/>
  <c r="P61" i="3" s="1"/>
  <c r="R11" i="3" s="1"/>
  <c r="D56" i="3"/>
  <c r="I53" i="3"/>
  <c r="I52" i="3"/>
  <c r="I51" i="3"/>
  <c r="E51" i="3"/>
  <c r="I50" i="3"/>
  <c r="E50" i="3"/>
  <c r="I49" i="3"/>
  <c r="H56" i="3" s="1"/>
  <c r="E49" i="3"/>
  <c r="D47" i="3"/>
  <c r="P43" i="3" s="1"/>
  <c r="R9" i="3" s="1"/>
  <c r="I44" i="3"/>
  <c r="I43" i="3"/>
  <c r="I42" i="3"/>
  <c r="E42" i="3"/>
  <c r="I41" i="3"/>
  <c r="E41" i="3"/>
  <c r="I40" i="3"/>
  <c r="H47" i="3" s="1"/>
  <c r="E40" i="3"/>
  <c r="I35" i="3"/>
  <c r="I34" i="3"/>
  <c r="I33" i="3"/>
  <c r="E33" i="3"/>
  <c r="I32" i="3"/>
  <c r="H38" i="3" s="1"/>
  <c r="E32" i="3"/>
  <c r="D38" i="3" s="1"/>
  <c r="P34" i="3" s="1"/>
  <c r="R8" i="3" s="1"/>
  <c r="I31" i="3"/>
  <c r="E31" i="3"/>
  <c r="I26" i="3"/>
  <c r="I25" i="3"/>
  <c r="I24" i="3"/>
  <c r="E24" i="3"/>
  <c r="I23" i="3"/>
  <c r="H29" i="3" s="1"/>
  <c r="E23" i="3"/>
  <c r="I22" i="3"/>
  <c r="E22" i="3"/>
  <c r="D29" i="3" s="1"/>
  <c r="I17" i="3"/>
  <c r="I16" i="3"/>
  <c r="I15" i="3"/>
  <c r="E15" i="3"/>
  <c r="I14" i="3"/>
  <c r="E14" i="3"/>
  <c r="I13" i="3"/>
  <c r="H20" i="3" s="1"/>
  <c r="E13" i="3"/>
  <c r="D20" i="3" s="1"/>
  <c r="P16" i="3" s="1"/>
  <c r="R6" i="3" s="1"/>
  <c r="I8" i="3"/>
  <c r="H11" i="3" s="1"/>
  <c r="I7" i="3"/>
  <c r="I6" i="3"/>
  <c r="E6" i="3"/>
  <c r="D11" i="3" s="1"/>
  <c r="P7" i="3" s="1"/>
  <c r="R5" i="3" s="1"/>
  <c r="I5" i="3"/>
  <c r="E5" i="3"/>
  <c r="I4" i="3"/>
  <c r="E4" i="3"/>
  <c r="I89" i="2"/>
  <c r="I88" i="2"/>
  <c r="I87" i="2"/>
  <c r="E87" i="2"/>
  <c r="I86" i="2"/>
  <c r="H92" i="2" s="1"/>
  <c r="E86" i="2"/>
  <c r="D92" i="2" s="1"/>
  <c r="P88" i="2" s="1"/>
  <c r="R14" i="2" s="1"/>
  <c r="I85" i="2"/>
  <c r="E85" i="2"/>
  <c r="I80" i="2"/>
  <c r="I79" i="2"/>
  <c r="I78" i="2"/>
  <c r="E78" i="2"/>
  <c r="I77" i="2"/>
  <c r="H83" i="2" s="1"/>
  <c r="E77" i="2"/>
  <c r="I76" i="2"/>
  <c r="E76" i="2"/>
  <c r="D83" i="2" s="1"/>
  <c r="I71" i="2"/>
  <c r="I70" i="2"/>
  <c r="I69" i="2"/>
  <c r="E69" i="2"/>
  <c r="I68" i="2"/>
  <c r="E68" i="2"/>
  <c r="I67" i="2"/>
  <c r="H74" i="2" s="1"/>
  <c r="E67" i="2"/>
  <c r="D74" i="2" s="1"/>
  <c r="P70" i="2" s="1"/>
  <c r="R12" i="2" s="1"/>
  <c r="H65" i="2"/>
  <c r="I62" i="2"/>
  <c r="I61" i="2"/>
  <c r="I60" i="2"/>
  <c r="E60" i="2"/>
  <c r="I59" i="2"/>
  <c r="E59" i="2"/>
  <c r="D65" i="2" s="1"/>
  <c r="P61" i="2" s="1"/>
  <c r="R11" i="2" s="1"/>
  <c r="I58" i="2"/>
  <c r="E58" i="2"/>
  <c r="I53" i="2"/>
  <c r="I52" i="2"/>
  <c r="H56" i="2" s="1"/>
  <c r="I51" i="2"/>
  <c r="E51" i="2"/>
  <c r="I50" i="2"/>
  <c r="E50" i="2"/>
  <c r="D56" i="2" s="1"/>
  <c r="I49" i="2"/>
  <c r="E49" i="2"/>
  <c r="I44" i="2"/>
  <c r="I43" i="2"/>
  <c r="I42" i="2"/>
  <c r="E42" i="2"/>
  <c r="I41" i="2"/>
  <c r="H47" i="2" s="1"/>
  <c r="E41" i="2"/>
  <c r="I40" i="2"/>
  <c r="E40" i="2"/>
  <c r="I35" i="2"/>
  <c r="I34" i="2"/>
  <c r="I33" i="2"/>
  <c r="E33" i="2"/>
  <c r="I32" i="2"/>
  <c r="E32" i="2"/>
  <c r="I31" i="2"/>
  <c r="H38" i="2" s="1"/>
  <c r="E31" i="2"/>
  <c r="D38" i="2" s="1"/>
  <c r="P34" i="2" s="1"/>
  <c r="R8" i="2" s="1"/>
  <c r="D29" i="2"/>
  <c r="P25" i="2" s="1"/>
  <c r="R7" i="2" s="1"/>
  <c r="I26" i="2"/>
  <c r="I25" i="2"/>
  <c r="I24" i="2"/>
  <c r="E24" i="2"/>
  <c r="I23" i="2"/>
  <c r="E23" i="2"/>
  <c r="I22" i="2"/>
  <c r="H29" i="2" s="1"/>
  <c r="E22" i="2"/>
  <c r="H20" i="2"/>
  <c r="D20" i="2"/>
  <c r="P16" i="2" s="1"/>
  <c r="R6" i="2" s="1"/>
  <c r="I17" i="2"/>
  <c r="I16" i="2"/>
  <c r="I15" i="2"/>
  <c r="E15" i="2"/>
  <c r="I14" i="2"/>
  <c r="E14" i="2"/>
  <c r="I13" i="2"/>
  <c r="E13" i="2"/>
  <c r="I8" i="2"/>
  <c r="I7" i="2"/>
  <c r="I6" i="2"/>
  <c r="E6" i="2"/>
  <c r="I5" i="2"/>
  <c r="H11" i="2" s="1"/>
  <c r="E5" i="2"/>
  <c r="I4" i="2"/>
  <c r="E4" i="2"/>
  <c r="D11" i="2" s="1"/>
  <c r="P7" i="2" s="1"/>
  <c r="R5" i="2" s="1"/>
  <c r="D47" i="2" l="1"/>
  <c r="P43" i="2" s="1"/>
  <c r="R9" i="2" s="1"/>
  <c r="S11" i="2" s="1"/>
  <c r="P57" i="2" s="1"/>
  <c r="P16" i="1"/>
  <c r="R6" i="1" s="1"/>
  <c r="P106" i="1"/>
  <c r="R16" i="1" s="1"/>
  <c r="P11" i="3"/>
  <c r="R10" i="1"/>
  <c r="P56" i="1" s="1"/>
  <c r="P29" i="2"/>
  <c r="P38" i="2"/>
  <c r="P74" i="2"/>
  <c r="P25" i="3"/>
  <c r="R7" i="3" s="1"/>
  <c r="S6" i="3" s="1"/>
  <c r="P12" i="3" s="1"/>
  <c r="P92" i="2"/>
  <c r="P38" i="3"/>
  <c r="P65" i="3"/>
  <c r="P83" i="3"/>
  <c r="P92" i="3"/>
  <c r="R9" i="1"/>
  <c r="P47" i="1" s="1"/>
  <c r="P11" i="2"/>
  <c r="P20" i="2"/>
  <c r="P70" i="3"/>
  <c r="R12" i="3" s="1"/>
  <c r="R11" i="1"/>
  <c r="P65" i="1" s="1"/>
  <c r="R5" i="1"/>
  <c r="P11" i="1" s="1"/>
  <c r="P79" i="2"/>
  <c r="R13" i="2" s="1"/>
  <c r="P20" i="3"/>
  <c r="P47" i="3"/>
  <c r="S9" i="3"/>
  <c r="P39" i="3" s="1"/>
  <c r="R7" i="1"/>
  <c r="P29" i="1" s="1"/>
  <c r="R8" i="1"/>
  <c r="P38" i="1" s="1"/>
  <c r="P52" i="2"/>
  <c r="R10" i="2" s="1"/>
  <c r="P65" i="2"/>
  <c r="P52" i="3"/>
  <c r="R10" i="3" s="1"/>
  <c r="P20" i="1" l="1"/>
  <c r="S15" i="1"/>
  <c r="P93" i="1" s="1"/>
  <c r="S10" i="1"/>
  <c r="P48" i="1" s="1"/>
  <c r="S5" i="3"/>
  <c r="P3" i="3" s="1"/>
  <c r="S16" i="1"/>
  <c r="P102" i="1" s="1"/>
  <c r="S9" i="1"/>
  <c r="P39" i="1" s="1"/>
  <c r="P74" i="3"/>
  <c r="S12" i="3"/>
  <c r="P66" i="3" s="1"/>
  <c r="S13" i="3"/>
  <c r="P75" i="3" s="1"/>
  <c r="P29" i="3"/>
  <c r="S7" i="3"/>
  <c r="P21" i="3" s="1"/>
  <c r="P56" i="2"/>
  <c r="S10" i="2"/>
  <c r="P48" i="2" s="1"/>
  <c r="S6" i="2"/>
  <c r="P12" i="2" s="1"/>
  <c r="S5" i="2"/>
  <c r="P3" i="2" s="1"/>
  <c r="S11" i="3"/>
  <c r="P57" i="3" s="1"/>
  <c r="S12" i="2"/>
  <c r="P66" i="2" s="1"/>
  <c r="S12" i="1"/>
  <c r="P66" i="1" s="1"/>
  <c r="S13" i="2"/>
  <c r="P75" i="2" s="1"/>
  <c r="P83" i="2"/>
  <c r="S8" i="1"/>
  <c r="P30" i="1" s="1"/>
  <c r="S5" i="1"/>
  <c r="P3" i="1" s="1"/>
  <c r="S8" i="3"/>
  <c r="P30" i="3" s="1"/>
  <c r="S8" i="2"/>
  <c r="P30" i="2" s="1"/>
  <c r="S14" i="1"/>
  <c r="P84" i="1" s="1"/>
  <c r="S7" i="1"/>
  <c r="P21" i="1" s="1"/>
  <c r="P47" i="2"/>
  <c r="S9" i="2"/>
  <c r="P39" i="2" s="1"/>
  <c r="S14" i="3"/>
  <c r="P84" i="3" s="1"/>
  <c r="S14" i="2"/>
  <c r="P84" i="2" s="1"/>
  <c r="S7" i="2"/>
  <c r="P21" i="2" s="1"/>
  <c r="S13" i="1"/>
  <c r="P75" i="1" s="1"/>
  <c r="P56" i="3"/>
  <c r="S10" i="3"/>
  <c r="P48" i="3" s="1"/>
  <c r="S6" i="1"/>
  <c r="P12" i="1" s="1"/>
  <c r="S11" i="1"/>
  <c r="P57" i="1" s="1"/>
</calcChain>
</file>

<file path=xl/sharedStrings.xml><?xml version="1.0" encoding="utf-8"?>
<sst xmlns="http://schemas.openxmlformats.org/spreadsheetml/2006/main" count="700" uniqueCount="83">
  <si>
    <t>Lớp</t>
  </si>
  <si>
    <t>Điểm cộng</t>
  </si>
  <si>
    <t>Điểm trừ</t>
  </si>
  <si>
    <t>Vi phạm trong Sổ đầu bài và Sổ trực cờ đỏ</t>
  </si>
  <si>
    <t>BCH và 
Giám thị</t>
  </si>
  <si>
    <t>TỔNG</t>
  </si>
  <si>
    <t>10.1
T Trị 
(C. Nghệ)</t>
  </si>
  <si>
    <t>Điểm</t>
  </si>
  <si>
    <t>(+)</t>
  </si>
  <si>
    <t xml:space="preserve">Điểm  </t>
  </si>
  <si>
    <t>(-)</t>
  </si>
  <si>
    <t>cái</t>
  </si>
  <si>
    <t>Điểm</t>
  </si>
  <si>
    <t>Hạng</t>
  </si>
  <si>
    <t>Toàn A</t>
  </si>
  <si>
    <t>Tiết B</t>
  </si>
  <si>
    <t>Tiết C</t>
  </si>
  <si>
    <t>Tổng</t>
  </si>
  <si>
    <t xml:space="preserve">10.2
C. Thanh 
(Hóa)
</t>
  </si>
  <si>
    <t>10.3
T. An
(Hóa)</t>
  </si>
  <si>
    <t>10.6
C. Vi
(Sinh)</t>
  </si>
  <si>
    <t xml:space="preserve">10.7
T. Tú
(T. Dục) </t>
  </si>
  <si>
    <t>10.8
T. Vinh
(Lý)</t>
  </si>
  <si>
    <t>10.10
C. Hằng
(Hóa)</t>
  </si>
  <si>
    <t>10.11
C Huế
(Hóa)</t>
  </si>
  <si>
    <t>11.1
T. Thuận (C. Nghệ)</t>
  </si>
  <si>
    <r>
      <rPr>
        <u/>
        <sz val="12"/>
        <color rgb="FFFF0000"/>
        <rFont val="Times New Roman"/>
      </rPr>
      <t>Nhân, Thái, Út, X.Mai(P)</t>
    </r>
    <r>
      <rPr>
        <u/>
        <sz val="12"/>
        <color rgb="FF000000"/>
        <rFont val="Times New Roman"/>
      </rPr>
      <t>; Khang(trễ-mạng);Duy(tham gia Đoàn);Nhàn,H.Mai,Rin(mạng hư)</t>
    </r>
  </si>
  <si>
    <t xml:space="preserve">11.2
P. Thảo
(C. Nghệ)
</t>
  </si>
  <si>
    <t>11.3
C. Phượng  
(Hóa)</t>
  </si>
  <si>
    <r>
      <rPr>
        <sz val="12"/>
        <color rgb="FFFF0000"/>
        <rFont val="Times New Roman"/>
      </rPr>
      <t xml:space="preserve">Ý(2P); Châu(K) ; </t>
    </r>
    <r>
      <rPr>
        <sz val="12"/>
        <color rgb="FF000000"/>
        <rFont val="Times New Roman"/>
      </rPr>
      <t>Nhung(cúp điện);Phúc(trễ-mạng); 7 HS đi lãnh thưởng</t>
    </r>
  </si>
  <si>
    <t>Yến, Mai Thảo đi lãnh thưởng</t>
  </si>
  <si>
    <t>11.5
T. Hồ
(Toán)</t>
  </si>
  <si>
    <t>11.6
C. Tuyền 
(Toán)</t>
  </si>
  <si>
    <t>Nhi(lãnh thưởng,mạng yếu); 8HS rớt mạng;Anh(trễ-cúp điện);H.Linh(cúp điện); Phúc (F0- đi khám lại);Yến,Phúc(lỗi mạng);Hân(chích ngừa)</t>
  </si>
  <si>
    <t>11.7
     C.Nhung     (C. Nghệ)</t>
  </si>
  <si>
    <r>
      <rPr>
        <sz val="12"/>
        <color rgb="FFFF0000"/>
        <rFont val="Times New Roman"/>
      </rPr>
      <t xml:space="preserve">Nhiên(trễ); Yến,Dương,Như;Nhiên,Mỹ,Phúc,Tâm(K);Gấm,Tâm,T.Anh(P); </t>
    </r>
    <r>
      <rPr>
        <sz val="12"/>
        <color rgb="FF000000"/>
        <rFont val="Times New Roman"/>
      </rPr>
      <t>Huỳnh, Luân,T.Anh(lỗi mạng); Vinh(trễ-hết pin);Nhiên(cúp điện); Phúc gọi không trả lời</t>
    </r>
  </si>
  <si>
    <t>11.8
C Lan
(Toán)</t>
  </si>
  <si>
    <t>Bình đi lãnh thưởng; Tâm, P.Linh(2), Huỳnh, Khôi(lỗi mạng); Khánh,Châu, Hiền(cúp điện)</t>
  </si>
  <si>
    <t>11.9
C Trang 
(Lý)</t>
  </si>
  <si>
    <r>
      <rPr>
        <sz val="12"/>
        <color rgb="FFFF0000"/>
        <rFont val="Times New Roman"/>
      </rPr>
      <t>X.Trí(P)</t>
    </r>
    <r>
      <rPr>
        <sz val="12"/>
        <color theme="1"/>
        <rFont val="Times New Roman"/>
      </rPr>
      <t>; Ngân(hư wifi); Trâm(cúp điện)</t>
    </r>
  </si>
  <si>
    <r>
      <t xml:space="preserve">Phúc (F0); Trang(lỗi mạng); Thảo,Bình,Dương (cúp điện); </t>
    </r>
    <r>
      <rPr>
        <sz val="12"/>
        <color rgb="FFFF0000"/>
        <rFont val="Times New Roman"/>
      </rPr>
      <t>Linh (K)</t>
    </r>
  </si>
  <si>
    <t>12.1
Thầy Dũng 
(Toán)</t>
  </si>
  <si>
    <t>12.2
Cô Thi
(Toán)</t>
  </si>
  <si>
    <r>
      <rPr>
        <sz val="12"/>
        <color rgb="FFFF0000"/>
        <rFont val="Times New Roman"/>
      </rPr>
      <t>Chi, Hào (P-xe hư)</t>
    </r>
    <r>
      <rPr>
        <sz val="12"/>
        <color rgb="FF000000"/>
        <rFont val="Times New Roman"/>
      </rPr>
      <t>; Bảo (cúp điện )</t>
    </r>
  </si>
  <si>
    <t>12.3
Cô Yến Trang
(Hóa)</t>
  </si>
  <si>
    <r>
      <rPr>
        <sz val="12"/>
        <color theme="1"/>
        <rFont val="Times New Roman"/>
      </rPr>
      <t xml:space="preserve">Thảo (F0); Trúc ngoài quê chưa vào; </t>
    </r>
    <r>
      <rPr>
        <sz val="12"/>
        <color rgb="FFFF0000"/>
        <rFont val="Times New Roman"/>
      </rPr>
      <t>Như, Ái, Bích (P),Lâm(P- ngủ quên)</t>
    </r>
  </si>
  <si>
    <t>12.4
Cô Lai (Hóa)</t>
  </si>
  <si>
    <r>
      <rPr>
        <sz val="12"/>
        <color rgb="FFFF0000"/>
        <rFont val="Times New Roman"/>
      </rPr>
      <t>Tiến, K.Anh (P)</t>
    </r>
    <r>
      <rPr>
        <sz val="12"/>
        <color theme="1"/>
        <rFont val="Times New Roman"/>
      </rPr>
      <t>; Phát, Nhẫn, Nhi(tham gia Đoàn)</t>
    </r>
  </si>
  <si>
    <t>12.5
Thầy Sơn
(Lí)</t>
  </si>
  <si>
    <t>12.6
Cô Ngọc Ánh
(Toán)</t>
  </si>
  <si>
    <t>Vũ(2P); Duy(4P)</t>
  </si>
  <si>
    <t xml:space="preserve">12.7
Cô Hoa
(Địa) </t>
  </si>
  <si>
    <t>12.8
Cô Loan  (Lí)</t>
  </si>
  <si>
    <t>Quốc, Vân, Hào(P-sốt)</t>
  </si>
  <si>
    <t>12.9
Cô Linh
(Sinh)</t>
  </si>
  <si>
    <t>Nhi, Thảo(F0)</t>
  </si>
  <si>
    <t>12.10
Cô Hòa
(Toán)</t>
  </si>
  <si>
    <t>Tiễn (P)</t>
  </si>
  <si>
    <r>
      <t xml:space="preserve">Vắng: Duy+Hùng(lỗi mạng); Q.Như+T.Tuyền(cúp điện); Q.Như(lỗi teams); 1 </t>
    </r>
    <r>
      <rPr>
        <b/>
        <sz val="12"/>
        <color rgb="FF000000"/>
        <rFont val="Times New Roman"/>
      </rPr>
      <t>tiết Khá</t>
    </r>
  </si>
  <si>
    <t>Vắng: Huyền Trang(sốt); Tài+ Nhi(cúp điện)</t>
  </si>
  <si>
    <r>
      <t>Vắng: Lợi+Thy+Triều(trễ do mạng);</t>
    </r>
    <r>
      <rPr>
        <b/>
        <sz val="12"/>
        <color rgb="FFFF0000"/>
        <rFont val="Times New Roman"/>
      </rPr>
      <t>Dương(P);Mỹ(Trễ do ngủ quên)</t>
    </r>
  </si>
  <si>
    <t>Ý+Biên+Duy(trễ do mạng)</t>
  </si>
  <si>
    <r>
      <rPr>
        <b/>
        <sz val="12"/>
        <color rgb="FFFF0000"/>
        <rFont val="Times New Roman"/>
      </rPr>
      <t>2HS(TRỄ); 3HS(KP)</t>
    </r>
    <r>
      <rPr>
        <sz val="12"/>
        <color rgb="FF000000"/>
        <rFont val="Times New Roman"/>
      </rPr>
      <t>; Long(tiêm vacxin)</t>
    </r>
  </si>
  <si>
    <r>
      <t xml:space="preserve">Vắng: </t>
    </r>
    <r>
      <rPr>
        <b/>
        <sz val="12"/>
        <color rgb="FFFF0000"/>
        <rFont val="Times New Roman"/>
      </rPr>
      <t>Thuỳ(P)</t>
    </r>
  </si>
  <si>
    <r>
      <t xml:space="preserve">Vắng: </t>
    </r>
    <r>
      <rPr>
        <b/>
        <sz val="12"/>
        <color rgb="FFFF0000"/>
        <rFont val="Times New Roman"/>
      </rPr>
      <t>Trí+Trang(P)</t>
    </r>
  </si>
  <si>
    <r>
      <t xml:space="preserve">Vắng: Thy(trễ mạng); </t>
    </r>
    <r>
      <rPr>
        <b/>
        <sz val="12"/>
        <color rgb="FFFF0000"/>
        <rFont val="Times New Roman"/>
      </rPr>
      <t>Huy+Khang(trễ)</t>
    </r>
  </si>
  <si>
    <r>
      <t xml:space="preserve">Tiên(nhà mất mạng); </t>
    </r>
    <r>
      <rPr>
        <b/>
        <sz val="12"/>
        <color rgb="FFFF0000"/>
        <rFont val="Times New Roman"/>
      </rPr>
      <t>Hân+M. Trang+Hạ(P);Thuận(KP)</t>
    </r>
  </si>
  <si>
    <r>
      <t xml:space="preserve">Vắng: </t>
    </r>
    <r>
      <rPr>
        <b/>
        <sz val="12"/>
        <color rgb="FFFF0000"/>
        <rFont val="Times New Roman"/>
      </rPr>
      <t xml:space="preserve">Huy(P-bệnh); </t>
    </r>
    <r>
      <rPr>
        <sz val="12"/>
        <color rgb="FF000000"/>
        <rFont val="Times New Roman"/>
      </rPr>
      <t>Kiên(lỗi mạng);Sơn(cúp điện)</t>
    </r>
  </si>
  <si>
    <r>
      <t xml:space="preserve">Vy,Huyền(cúp điện ); </t>
    </r>
    <r>
      <rPr>
        <sz val="12"/>
        <color rgb="FFFF0000"/>
        <rFont val="Times New Roman"/>
      </rPr>
      <t>Trâm(P),Châm(P),Tâm(2P</t>
    </r>
    <r>
      <rPr>
        <sz val="12"/>
        <color rgb="FF000000"/>
        <rFont val="Times New Roman"/>
      </rPr>
      <t>)</t>
    </r>
  </si>
  <si>
    <t>11.10
C. Duyên
(Văn)</t>
  </si>
  <si>
    <t>11.4
T. Phước
(Sử)</t>
  </si>
  <si>
    <t>Phương, Vân, Thư, Uyên,Lợi,Thái, Yến, Nga, Thảo, My(cúp điện)</t>
  </si>
  <si>
    <t>BẢNG CHI TIẾT TỔNG ĐIỂM THI ĐUA KHỐI 10, TUẦN 11
 (29/11/2021 đến 04/12/2021)</t>
  </si>
  <si>
    <r>
      <t>Vắng:Hương+Nhung(cúp điện);M.Anh(lỗi App);</t>
    </r>
    <r>
      <rPr>
        <b/>
        <sz val="12"/>
        <color rgb="FFFF0000"/>
        <rFont val="Times New Roman"/>
      </rPr>
      <t>M.Anh(KP);Đ.Huy(k học bài tính 0 điểm)</t>
    </r>
  </si>
  <si>
    <r>
      <t>Vắng: Ngân+Hải Quỳnh(cúp điện); Diệu Linh+Dương(lỗi mạng); Việt(tiêm vacxin);</t>
    </r>
    <r>
      <rPr>
        <b/>
        <sz val="12"/>
        <color rgb="FFFF0000"/>
        <rFont val="Times New Roman"/>
      </rPr>
      <t xml:space="preserve"> </t>
    </r>
    <r>
      <rPr>
        <b/>
        <sz val="11"/>
        <color rgb="FFFF0000"/>
        <rFont val="Times New Roman"/>
        <family val="1"/>
      </rPr>
      <t xml:space="preserve">Trang(P-làm CCCD); Ngân(KP); 8 BẠN KHÔNG LÀM BÀI TẬP+ KHANG( 2L KHÔNG THUỘC BÀI) MÔN TOÁN </t>
    </r>
  </si>
  <si>
    <t>Tuần 11</t>
  </si>
  <si>
    <t>Tâm, Thư, Tuyên (F0)
01 Học sinh đăng hình lên MXH</t>
  </si>
  <si>
    <t xml:space="preserve">BẢNG CHI TIẾT TỔNG ĐIỂM THI ĐUA KHỐI 12 TUẦN 11
(29/11/2021 đến 4/12/2021)  </t>
  </si>
  <si>
    <t>BẢNG CHI TIẾT TỔNG ĐIỂM THI ĐUA KHỐI 11 TUẦN 12 
(29/11/2021 đến 4/12/2021)</t>
  </si>
  <si>
    <t>10.4
M. Linh
(Văn)</t>
  </si>
  <si>
    <t>10.5
T. Vinh
(Văn)</t>
  </si>
  <si>
    <t>10.9
C. Hòa
(Sử)</t>
  </si>
  <si>
    <t>10.12
C. My
(Văn)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</si>
</sst>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</font>
    <font>
      <b/>
      <sz val="16"/>
      <color rgb="FF000000"/>
      <name val="Times New Roman"/>
    </font>
    <font>
      <sz val="11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b/>
      <i/>
      <sz val="22"/>
      <color rgb="FF000000"/>
      <name val="Times New Roman"/>
    </font>
    <font>
      <sz val="16"/>
      <color rgb="FF000000"/>
      <name val="Times New Roman"/>
    </font>
    <font>
      <sz val="10"/>
      <color rgb="FF000000"/>
      <name val="Times New Roman"/>
    </font>
    <font>
      <sz val="12"/>
      <color rgb="FFFF0000"/>
      <name val="Times New Roman"/>
    </font>
    <font>
      <sz val="9"/>
      <color rgb="FF00000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sz val="12"/>
      <color theme="1"/>
      <name val="Times New Roman"/>
    </font>
    <font>
      <u/>
      <sz val="12"/>
      <color rgb="FFFF0000"/>
      <name val="Times New Roman"/>
    </font>
    <font>
      <b/>
      <sz val="12"/>
      <color rgb="FFFF0000"/>
      <name val="Times New Roman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/>
    <xf numFmtId="0" fontId="4" fillId="3" borderId="13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2" fillId="0" borderId="9" xfId="0" applyFont="1" applyBorder="1"/>
    <xf numFmtId="0" fontId="2" fillId="0" borderId="10" xfId="0" applyFont="1" applyBorder="1"/>
    <xf numFmtId="0" fontId="2" fillId="0" borderId="16" xfId="0" applyFont="1" applyBorder="1"/>
    <xf numFmtId="0" fontId="0" fillId="0" borderId="0" xfId="0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5" fillId="2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" fillId="0" borderId="7" xfId="0" applyFont="1" applyBorder="1"/>
    <xf numFmtId="0" fontId="4" fillId="3" borderId="19" xfId="0" applyFont="1" applyFill="1" applyBorder="1" applyAlignment="1">
      <alignment horizontal="center" vertical="center"/>
    </xf>
    <xf numFmtId="0" fontId="2" fillId="0" borderId="6" xfId="0" applyFont="1" applyBorder="1"/>
    <xf numFmtId="0" fontId="4" fillId="0" borderId="12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4" xfId="0" applyFont="1" applyBorder="1"/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5" fillId="2" borderId="26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 vertical="top" wrapText="1"/>
    </xf>
    <xf numFmtId="0" fontId="5" fillId="2" borderId="2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S103" sqref="S103"/>
    </sheetView>
  </sheetViews>
  <sheetFormatPr defaultColWidth="14.453125" defaultRowHeight="15" customHeight="1"/>
  <cols>
    <col min="1" max="1" width="11" customWidth="1"/>
    <col min="2" max="2" width="3.453125" customWidth="1"/>
    <col min="3" max="3" width="5.1796875" customWidth="1"/>
    <col min="4" max="5" width="5" customWidth="1"/>
    <col min="6" max="6" width="3.453125" customWidth="1"/>
    <col min="7" max="7" width="4.81640625" customWidth="1"/>
    <col min="8" max="9" width="5" customWidth="1"/>
    <col min="10" max="10" width="6.81640625" customWidth="1"/>
    <col min="11" max="11" width="5.81640625" customWidth="1"/>
    <col min="12" max="12" width="14" customWidth="1"/>
    <col min="13" max="13" width="0.81640625" hidden="1" customWidth="1"/>
    <col min="14" max="14" width="7" customWidth="1"/>
    <col min="15" max="15" width="6.1796875" customWidth="1"/>
    <col min="16" max="16" width="9.81640625" style="22" customWidth="1"/>
    <col min="17" max="19" width="9.1796875" customWidth="1"/>
    <col min="20" max="26" width="8" customWidth="1"/>
  </cols>
  <sheetData>
    <row r="1" spans="1:26" ht="42.75" customHeight="1">
      <c r="A1" s="60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26" ht="30" customHeight="1">
      <c r="A2" s="1" t="s">
        <v>0</v>
      </c>
      <c r="B2" s="63" t="s">
        <v>1</v>
      </c>
      <c r="C2" s="47"/>
      <c r="D2" s="47"/>
      <c r="E2" s="45"/>
      <c r="F2" s="63" t="s">
        <v>2</v>
      </c>
      <c r="G2" s="47"/>
      <c r="H2" s="47"/>
      <c r="I2" s="45"/>
      <c r="J2" s="64" t="s">
        <v>3</v>
      </c>
      <c r="K2" s="30"/>
      <c r="L2" s="30"/>
      <c r="M2" s="31"/>
      <c r="N2" s="64" t="s">
        <v>4</v>
      </c>
      <c r="O2" s="31"/>
      <c r="P2" s="2" t="s">
        <v>5</v>
      </c>
    </row>
    <row r="3" spans="1:26" ht="15.75" customHeight="1">
      <c r="A3" s="48" t="s">
        <v>6</v>
      </c>
      <c r="B3" s="3" t="s">
        <v>7</v>
      </c>
      <c r="C3" s="4"/>
      <c r="D3" s="4"/>
      <c r="E3" s="4" t="s">
        <v>8</v>
      </c>
      <c r="F3" s="4" t="s">
        <v>9</v>
      </c>
      <c r="G3" s="4"/>
      <c r="H3" s="4"/>
      <c r="I3" s="4" t="s">
        <v>10</v>
      </c>
      <c r="J3" s="29" t="s">
        <v>58</v>
      </c>
      <c r="K3" s="30"/>
      <c r="L3" s="31"/>
      <c r="M3" s="5"/>
      <c r="N3" s="29"/>
      <c r="O3" s="31"/>
      <c r="P3" s="38">
        <f>S5</f>
        <v>6</v>
      </c>
      <c r="Q3" s="6"/>
      <c r="R3" s="58" t="s">
        <v>75</v>
      </c>
      <c r="S3" s="59"/>
      <c r="T3" s="6"/>
      <c r="U3" s="6"/>
      <c r="V3" s="6"/>
      <c r="W3" s="6"/>
      <c r="X3" s="6"/>
      <c r="Y3" s="6"/>
      <c r="Z3" s="6"/>
    </row>
    <row r="4" spans="1:26" ht="15.75" customHeight="1">
      <c r="A4" s="49"/>
      <c r="B4" s="4">
        <v>10</v>
      </c>
      <c r="C4" s="18"/>
      <c r="D4" s="4" t="s">
        <v>11</v>
      </c>
      <c r="E4" s="8">
        <f>C4*5</f>
        <v>0</v>
      </c>
      <c r="F4" s="4">
        <v>4</v>
      </c>
      <c r="G4" s="18"/>
      <c r="H4" s="4" t="s">
        <v>11</v>
      </c>
      <c r="I4" s="8">
        <f>G4*(-1)</f>
        <v>0</v>
      </c>
      <c r="J4" s="32"/>
      <c r="K4" s="33"/>
      <c r="L4" s="34"/>
      <c r="M4" s="9"/>
      <c r="N4" s="32"/>
      <c r="O4" s="34"/>
      <c r="P4" s="39"/>
      <c r="R4" s="25" t="s">
        <v>12</v>
      </c>
      <c r="S4" s="25" t="s">
        <v>13</v>
      </c>
    </row>
    <row r="5" spans="1:26" ht="15.75" customHeight="1">
      <c r="A5" s="49"/>
      <c r="B5" s="4">
        <v>9</v>
      </c>
      <c r="C5" s="18">
        <v>1</v>
      </c>
      <c r="D5" s="4" t="s">
        <v>11</v>
      </c>
      <c r="E5" s="8">
        <f>C5*4</f>
        <v>4</v>
      </c>
      <c r="F5" s="4">
        <v>3</v>
      </c>
      <c r="G5" s="18"/>
      <c r="H5" s="4" t="s">
        <v>11</v>
      </c>
      <c r="I5" s="8">
        <f>G5*(-2)</f>
        <v>0</v>
      </c>
      <c r="J5" s="32"/>
      <c r="K5" s="33"/>
      <c r="L5" s="34"/>
      <c r="M5" s="9"/>
      <c r="N5" s="32"/>
      <c r="O5" s="34"/>
      <c r="P5" s="39"/>
      <c r="R5" s="26">
        <f>P7</f>
        <v>47</v>
      </c>
      <c r="S5" s="26">
        <f t="shared" ref="S5:S16" si="0">RANK(R5,$R$5:$R$16,0)</f>
        <v>6</v>
      </c>
    </row>
    <row r="6" spans="1:26" ht="15.75" customHeight="1">
      <c r="A6" s="49"/>
      <c r="B6" s="4">
        <v>8</v>
      </c>
      <c r="C6" s="18">
        <v>1</v>
      </c>
      <c r="D6" s="4" t="s">
        <v>11</v>
      </c>
      <c r="E6" s="10">
        <f>C6*3</f>
        <v>3</v>
      </c>
      <c r="F6" s="4">
        <v>2</v>
      </c>
      <c r="G6" s="18"/>
      <c r="H6" s="4" t="s">
        <v>11</v>
      </c>
      <c r="I6" s="8">
        <f>G6*(-3)</f>
        <v>0</v>
      </c>
      <c r="J6" s="32"/>
      <c r="K6" s="33"/>
      <c r="L6" s="34"/>
      <c r="M6" s="9"/>
      <c r="N6" s="32"/>
      <c r="O6" s="34"/>
      <c r="P6" s="40"/>
      <c r="R6" s="26">
        <f>P16</f>
        <v>6</v>
      </c>
      <c r="S6" s="26">
        <f t="shared" si="0"/>
        <v>12</v>
      </c>
    </row>
    <row r="7" spans="1:26" ht="15.75" customHeight="1">
      <c r="A7" s="49"/>
      <c r="B7" s="11"/>
      <c r="C7" s="12"/>
      <c r="D7" s="12"/>
      <c r="E7" s="12"/>
      <c r="F7" s="4">
        <v>1</v>
      </c>
      <c r="G7" s="18"/>
      <c r="H7" s="4" t="s">
        <v>11</v>
      </c>
      <c r="I7" s="8">
        <f>G7*(-4)</f>
        <v>0</v>
      </c>
      <c r="J7" s="32"/>
      <c r="K7" s="33"/>
      <c r="L7" s="34"/>
      <c r="M7" s="9"/>
      <c r="N7" s="32"/>
      <c r="O7" s="34"/>
      <c r="P7" s="57">
        <f>D11+H11+K11+O11</f>
        <v>47</v>
      </c>
      <c r="R7" s="26">
        <f>P25</f>
        <v>50</v>
      </c>
      <c r="S7" s="26">
        <f t="shared" si="0"/>
        <v>3</v>
      </c>
    </row>
    <row r="8" spans="1:26" ht="15.75" customHeight="1">
      <c r="A8" s="49"/>
      <c r="B8" s="13"/>
      <c r="C8" s="12"/>
      <c r="D8" s="12"/>
      <c r="E8" s="12"/>
      <c r="F8" s="4">
        <v>0</v>
      </c>
      <c r="G8" s="18"/>
      <c r="H8" s="4" t="s">
        <v>11</v>
      </c>
      <c r="I8" s="8">
        <f>G8*(-5)</f>
        <v>0</v>
      </c>
      <c r="J8" s="32"/>
      <c r="K8" s="33"/>
      <c r="L8" s="34"/>
      <c r="M8" s="9"/>
      <c r="N8" s="32"/>
      <c r="O8" s="34"/>
      <c r="P8" s="39"/>
      <c r="R8" s="26">
        <f>P34</f>
        <v>49</v>
      </c>
      <c r="S8" s="26">
        <f t="shared" si="0"/>
        <v>4</v>
      </c>
    </row>
    <row r="9" spans="1:26" ht="15.75" customHeight="1">
      <c r="A9" s="49"/>
      <c r="B9" s="44" t="s">
        <v>14</v>
      </c>
      <c r="C9" s="45"/>
      <c r="D9" s="14">
        <v>50</v>
      </c>
      <c r="E9" s="15"/>
      <c r="F9" s="44" t="s">
        <v>15</v>
      </c>
      <c r="G9" s="45"/>
      <c r="H9" s="18">
        <v>-10</v>
      </c>
      <c r="I9" s="4"/>
      <c r="J9" s="32"/>
      <c r="K9" s="33"/>
      <c r="L9" s="34"/>
      <c r="M9" s="9"/>
      <c r="N9" s="32"/>
      <c r="O9" s="34"/>
      <c r="P9" s="39"/>
      <c r="R9" s="26">
        <f>P43</f>
        <v>59</v>
      </c>
      <c r="S9" s="26">
        <f t="shared" si="0"/>
        <v>2</v>
      </c>
    </row>
    <row r="10" spans="1:26" ht="15.75" customHeight="1">
      <c r="A10" s="49"/>
      <c r="B10" s="4"/>
      <c r="C10" s="4"/>
      <c r="D10" s="4"/>
      <c r="E10" s="4"/>
      <c r="F10" s="44" t="s">
        <v>16</v>
      </c>
      <c r="G10" s="45"/>
      <c r="H10" s="18"/>
      <c r="I10" s="4"/>
      <c r="J10" s="35"/>
      <c r="K10" s="36"/>
      <c r="L10" s="37"/>
      <c r="M10" s="16"/>
      <c r="N10" s="35"/>
      <c r="O10" s="37"/>
      <c r="P10" s="39"/>
      <c r="R10" s="26">
        <f>P52</f>
        <v>30</v>
      </c>
      <c r="S10" s="26">
        <f t="shared" si="0"/>
        <v>10</v>
      </c>
    </row>
    <row r="11" spans="1:26" ht="15.75" customHeight="1">
      <c r="A11" s="50"/>
      <c r="B11" s="44" t="s">
        <v>17</v>
      </c>
      <c r="C11" s="45"/>
      <c r="D11" s="8">
        <f>E4+E5+E6+E7+E8+D9</f>
        <v>57</v>
      </c>
      <c r="E11" s="15"/>
      <c r="F11" s="44" t="s">
        <v>17</v>
      </c>
      <c r="G11" s="45"/>
      <c r="H11" s="8">
        <f>I4+I5+I6+I7+I8+H9+H10</f>
        <v>-10</v>
      </c>
      <c r="I11" s="4"/>
      <c r="J11" s="4" t="s">
        <v>17</v>
      </c>
      <c r="K11" s="46"/>
      <c r="L11" s="47"/>
      <c r="M11" s="45"/>
      <c r="N11" s="4" t="s">
        <v>17</v>
      </c>
      <c r="O11" s="17"/>
      <c r="P11" s="19" t="str">
        <f>IF(R5&lt;0,"Yếu",IF(R5&lt;=15,"Trung bình",IF(R5&lt;=30,"Khá","Xuất sắc")))</f>
        <v>Xuất sắc</v>
      </c>
      <c r="R11" s="26">
        <f>P61</f>
        <v>30</v>
      </c>
      <c r="S11" s="26">
        <f t="shared" si="0"/>
        <v>10</v>
      </c>
    </row>
    <row r="12" spans="1:26" ht="15.75" customHeight="1">
      <c r="A12" s="48" t="s">
        <v>18</v>
      </c>
      <c r="B12" s="3" t="s">
        <v>7</v>
      </c>
      <c r="C12" s="4"/>
      <c r="D12" s="4"/>
      <c r="E12" s="4" t="s">
        <v>8</v>
      </c>
      <c r="F12" s="4" t="s">
        <v>9</v>
      </c>
      <c r="G12" s="4"/>
      <c r="H12" s="4"/>
      <c r="I12" s="4" t="s">
        <v>10</v>
      </c>
      <c r="J12" s="55" t="s">
        <v>74</v>
      </c>
      <c r="K12" s="30"/>
      <c r="L12" s="31"/>
      <c r="M12" s="5"/>
      <c r="N12" s="29"/>
      <c r="O12" s="31"/>
      <c r="P12" s="56">
        <f>S6</f>
        <v>12</v>
      </c>
      <c r="Q12" s="6"/>
      <c r="R12" s="26">
        <f>P70</f>
        <v>35</v>
      </c>
      <c r="S12" s="26">
        <f t="shared" si="0"/>
        <v>9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49"/>
      <c r="B13" s="4">
        <v>10</v>
      </c>
      <c r="C13" s="18">
        <v>2</v>
      </c>
      <c r="D13" s="4" t="s">
        <v>11</v>
      </c>
      <c r="E13" s="8">
        <f>C13*5</f>
        <v>10</v>
      </c>
      <c r="F13" s="4">
        <v>4</v>
      </c>
      <c r="G13" s="18"/>
      <c r="H13" s="4" t="s">
        <v>11</v>
      </c>
      <c r="I13" s="8">
        <f>G13*(-1)</f>
        <v>0</v>
      </c>
      <c r="J13" s="32"/>
      <c r="K13" s="33"/>
      <c r="L13" s="34"/>
      <c r="M13" s="9"/>
      <c r="N13" s="32"/>
      <c r="O13" s="34"/>
      <c r="P13" s="39"/>
      <c r="R13" s="26">
        <f>P79</f>
        <v>48</v>
      </c>
      <c r="S13" s="26">
        <f t="shared" si="0"/>
        <v>5</v>
      </c>
    </row>
    <row r="14" spans="1:26" ht="15.75" customHeight="1">
      <c r="A14" s="49"/>
      <c r="B14" s="4">
        <v>9</v>
      </c>
      <c r="C14" s="18"/>
      <c r="D14" s="4" t="s">
        <v>11</v>
      </c>
      <c r="E14" s="8">
        <f>C14*4</f>
        <v>0</v>
      </c>
      <c r="F14" s="4">
        <v>3</v>
      </c>
      <c r="G14" s="18"/>
      <c r="H14" s="4" t="s">
        <v>11</v>
      </c>
      <c r="I14" s="8">
        <f>G14*(-2)</f>
        <v>0</v>
      </c>
      <c r="J14" s="32"/>
      <c r="K14" s="33"/>
      <c r="L14" s="34"/>
      <c r="M14" s="9"/>
      <c r="N14" s="32"/>
      <c r="O14" s="34"/>
      <c r="P14" s="39"/>
      <c r="R14" s="26">
        <f>P88</f>
        <v>63</v>
      </c>
      <c r="S14" s="26">
        <f t="shared" si="0"/>
        <v>1</v>
      </c>
    </row>
    <row r="15" spans="1:26" ht="15.75" customHeight="1">
      <c r="A15" s="49"/>
      <c r="B15" s="4">
        <v>8</v>
      </c>
      <c r="C15" s="18">
        <v>4</v>
      </c>
      <c r="D15" s="4" t="s">
        <v>11</v>
      </c>
      <c r="E15" s="10">
        <f>C15*3</f>
        <v>12</v>
      </c>
      <c r="F15" s="4">
        <v>2</v>
      </c>
      <c r="G15" s="18"/>
      <c r="H15" s="4" t="s">
        <v>11</v>
      </c>
      <c r="I15" s="8">
        <f>G15*(-3)</f>
        <v>0</v>
      </c>
      <c r="J15" s="32"/>
      <c r="K15" s="33"/>
      <c r="L15" s="34"/>
      <c r="M15" s="9"/>
      <c r="N15" s="32"/>
      <c r="O15" s="34"/>
      <c r="P15" s="40"/>
      <c r="R15" s="26">
        <f>P97</f>
        <v>42</v>
      </c>
      <c r="S15" s="26">
        <f t="shared" si="0"/>
        <v>8</v>
      </c>
    </row>
    <row r="16" spans="1:26" ht="15.75" customHeight="1">
      <c r="A16" s="49"/>
      <c r="B16" s="11"/>
      <c r="C16" s="12"/>
      <c r="D16" s="12"/>
      <c r="E16" s="12"/>
      <c r="F16" s="4">
        <v>1</v>
      </c>
      <c r="G16" s="18"/>
      <c r="H16" s="4" t="s">
        <v>11</v>
      </c>
      <c r="I16" s="8">
        <f>G16*(-4)</f>
        <v>0</v>
      </c>
      <c r="J16" s="32"/>
      <c r="K16" s="33"/>
      <c r="L16" s="34"/>
      <c r="M16" s="9"/>
      <c r="N16" s="32"/>
      <c r="O16" s="34"/>
      <c r="P16" s="57">
        <f>D20+H20+K20+O20</f>
        <v>6</v>
      </c>
      <c r="R16" s="26">
        <f>P106</f>
        <v>44</v>
      </c>
      <c r="S16" s="26">
        <f t="shared" si="0"/>
        <v>7</v>
      </c>
    </row>
    <row r="17" spans="1:26" ht="15.75" customHeight="1">
      <c r="A17" s="49"/>
      <c r="B17" s="13"/>
      <c r="C17" s="12"/>
      <c r="D17" s="12"/>
      <c r="E17" s="12"/>
      <c r="F17" s="4">
        <v>0</v>
      </c>
      <c r="G17" s="18">
        <v>0</v>
      </c>
      <c r="H17" s="4" t="s">
        <v>11</v>
      </c>
      <c r="I17" s="8">
        <f>G17*(-5)</f>
        <v>0</v>
      </c>
      <c r="J17" s="32"/>
      <c r="K17" s="33"/>
      <c r="L17" s="34"/>
      <c r="M17" s="9"/>
      <c r="N17" s="32"/>
      <c r="O17" s="34"/>
      <c r="P17" s="39"/>
    </row>
    <row r="18" spans="1:26" ht="15.75" customHeight="1">
      <c r="A18" s="49"/>
      <c r="B18" s="44" t="s">
        <v>14</v>
      </c>
      <c r="C18" s="45"/>
      <c r="D18" s="14">
        <v>50</v>
      </c>
      <c r="E18" s="15"/>
      <c r="F18" s="44" t="s">
        <v>15</v>
      </c>
      <c r="G18" s="45"/>
      <c r="H18" s="18"/>
      <c r="I18" s="4"/>
      <c r="J18" s="32"/>
      <c r="K18" s="33"/>
      <c r="L18" s="34"/>
      <c r="M18" s="9"/>
      <c r="N18" s="32"/>
      <c r="O18" s="34"/>
      <c r="P18" s="39"/>
    </row>
    <row r="19" spans="1:26" ht="15.75" customHeight="1">
      <c r="A19" s="49"/>
      <c r="B19" s="4"/>
      <c r="C19" s="4"/>
      <c r="D19" s="4"/>
      <c r="E19" s="4"/>
      <c r="F19" s="44" t="s">
        <v>16</v>
      </c>
      <c r="G19" s="45"/>
      <c r="H19" s="18"/>
      <c r="I19" s="4"/>
      <c r="J19" s="35"/>
      <c r="K19" s="36"/>
      <c r="L19" s="37"/>
      <c r="M19" s="16"/>
      <c r="N19" s="35"/>
      <c r="O19" s="37"/>
      <c r="P19" s="39"/>
    </row>
    <row r="20" spans="1:26" ht="15.75" customHeight="1">
      <c r="A20" s="50"/>
      <c r="B20" s="44" t="s">
        <v>17</v>
      </c>
      <c r="C20" s="45"/>
      <c r="D20" s="8">
        <f>E13+E14+E15+E16+E17+D18</f>
        <v>72</v>
      </c>
      <c r="E20" s="15"/>
      <c r="F20" s="44" t="s">
        <v>17</v>
      </c>
      <c r="G20" s="45"/>
      <c r="H20" s="8">
        <v>0</v>
      </c>
      <c r="I20" s="4"/>
      <c r="J20" s="4" t="s">
        <v>17</v>
      </c>
      <c r="K20" s="46">
        <v>-66</v>
      </c>
      <c r="L20" s="47"/>
      <c r="M20" s="45"/>
      <c r="N20" s="4" t="s">
        <v>17</v>
      </c>
      <c r="O20" s="17"/>
      <c r="P20" s="19" t="str">
        <f>IF(R6&lt;0,"Yếu",IF(R6&lt;=15,"Trung bình",IF(R6&lt;=30,"Khá","Xuất sắc")))</f>
        <v>Trung bình</v>
      </c>
    </row>
    <row r="21" spans="1:26" ht="15.75" customHeight="1">
      <c r="A21" s="48" t="s">
        <v>19</v>
      </c>
      <c r="B21" s="3" t="s">
        <v>7</v>
      </c>
      <c r="C21" s="4"/>
      <c r="D21" s="4"/>
      <c r="E21" s="4" t="s">
        <v>8</v>
      </c>
      <c r="F21" s="4" t="s">
        <v>9</v>
      </c>
      <c r="G21" s="4"/>
      <c r="H21" s="4"/>
      <c r="I21" s="4" t="s">
        <v>10</v>
      </c>
      <c r="J21" s="29" t="s">
        <v>59</v>
      </c>
      <c r="K21" s="30"/>
      <c r="L21" s="31"/>
      <c r="M21" s="5"/>
      <c r="N21" s="29"/>
      <c r="O21" s="31"/>
      <c r="P21" s="38">
        <f>S7</f>
        <v>3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49"/>
      <c r="B22" s="4">
        <v>10</v>
      </c>
      <c r="C22" s="18"/>
      <c r="D22" s="4" t="s">
        <v>11</v>
      </c>
      <c r="E22" s="8">
        <f>C22*5</f>
        <v>0</v>
      </c>
      <c r="F22" s="4">
        <v>4</v>
      </c>
      <c r="G22" s="18"/>
      <c r="H22" s="4" t="s">
        <v>11</v>
      </c>
      <c r="I22" s="8">
        <f>G22*(-1)</f>
        <v>0</v>
      </c>
      <c r="J22" s="32"/>
      <c r="K22" s="33"/>
      <c r="L22" s="34"/>
      <c r="M22" s="9"/>
      <c r="N22" s="32"/>
      <c r="O22" s="34"/>
      <c r="P22" s="39"/>
    </row>
    <row r="23" spans="1:26" ht="15.75" customHeight="1">
      <c r="A23" s="49"/>
      <c r="B23" s="4">
        <v>9</v>
      </c>
      <c r="C23" s="18"/>
      <c r="D23" s="4" t="s">
        <v>11</v>
      </c>
      <c r="E23" s="8">
        <f>C23*4</f>
        <v>0</v>
      </c>
      <c r="F23" s="4">
        <v>3</v>
      </c>
      <c r="G23" s="18"/>
      <c r="H23" s="4" t="s">
        <v>11</v>
      </c>
      <c r="I23" s="8">
        <f>G23*(-2)</f>
        <v>0</v>
      </c>
      <c r="J23" s="32"/>
      <c r="K23" s="33"/>
      <c r="L23" s="34"/>
      <c r="M23" s="9"/>
      <c r="N23" s="32"/>
      <c r="O23" s="34"/>
      <c r="P23" s="39"/>
    </row>
    <row r="24" spans="1:26" ht="15.75" customHeight="1">
      <c r="A24" s="49"/>
      <c r="B24" s="4">
        <v>8</v>
      </c>
      <c r="C24" s="18"/>
      <c r="D24" s="4" t="s">
        <v>11</v>
      </c>
      <c r="E24" s="10">
        <f>C24*3</f>
        <v>0</v>
      </c>
      <c r="F24" s="4">
        <v>2</v>
      </c>
      <c r="G24" s="18"/>
      <c r="H24" s="4" t="s">
        <v>11</v>
      </c>
      <c r="I24" s="8">
        <f>G24*(-3)</f>
        <v>0</v>
      </c>
      <c r="J24" s="32"/>
      <c r="K24" s="33"/>
      <c r="L24" s="34"/>
      <c r="M24" s="9"/>
      <c r="N24" s="32"/>
      <c r="O24" s="34"/>
      <c r="P24" s="40"/>
    </row>
    <row r="25" spans="1:26" ht="15.75" customHeight="1">
      <c r="A25" s="49"/>
      <c r="B25" s="11"/>
      <c r="C25" s="12"/>
      <c r="D25" s="12"/>
      <c r="E25" s="12"/>
      <c r="F25" s="4">
        <v>1</v>
      </c>
      <c r="G25" s="18"/>
      <c r="H25" s="4" t="s">
        <v>11</v>
      </c>
      <c r="I25" s="8">
        <f>G25*(-4)</f>
        <v>0</v>
      </c>
      <c r="J25" s="32"/>
      <c r="K25" s="33"/>
      <c r="L25" s="34"/>
      <c r="M25" s="9"/>
      <c r="N25" s="32"/>
      <c r="O25" s="34"/>
      <c r="P25" s="41">
        <f>D29+H29+K29+O29</f>
        <v>50</v>
      </c>
    </row>
    <row r="26" spans="1:26" ht="15.75" customHeight="1">
      <c r="A26" s="49"/>
      <c r="B26" s="13"/>
      <c r="C26" s="12"/>
      <c r="D26" s="12"/>
      <c r="E26" s="12"/>
      <c r="F26" s="4">
        <v>0</v>
      </c>
      <c r="G26" s="18"/>
      <c r="H26" s="4" t="s">
        <v>11</v>
      </c>
      <c r="I26" s="8">
        <f>G26*(-5)</f>
        <v>0</v>
      </c>
      <c r="J26" s="32"/>
      <c r="K26" s="33"/>
      <c r="L26" s="34"/>
      <c r="M26" s="9"/>
      <c r="N26" s="32"/>
      <c r="O26" s="34"/>
      <c r="P26" s="42"/>
    </row>
    <row r="27" spans="1:26" ht="15.75" customHeight="1">
      <c r="A27" s="49"/>
      <c r="B27" s="44" t="s">
        <v>14</v>
      </c>
      <c r="C27" s="45"/>
      <c r="D27" s="14">
        <v>50</v>
      </c>
      <c r="E27" s="15"/>
      <c r="F27" s="44" t="s">
        <v>15</v>
      </c>
      <c r="G27" s="45"/>
      <c r="H27" s="18"/>
      <c r="I27" s="4"/>
      <c r="J27" s="32"/>
      <c r="K27" s="33"/>
      <c r="L27" s="34"/>
      <c r="M27" s="9"/>
      <c r="N27" s="32"/>
      <c r="O27" s="34"/>
      <c r="P27" s="42"/>
    </row>
    <row r="28" spans="1:26" ht="15.75" customHeight="1">
      <c r="A28" s="49"/>
      <c r="B28" s="4"/>
      <c r="C28" s="4"/>
      <c r="D28" s="4"/>
      <c r="E28" s="4"/>
      <c r="F28" s="44" t="s">
        <v>16</v>
      </c>
      <c r="G28" s="45"/>
      <c r="H28" s="18"/>
      <c r="I28" s="4"/>
      <c r="J28" s="35"/>
      <c r="K28" s="36"/>
      <c r="L28" s="37"/>
      <c r="M28" s="16"/>
      <c r="N28" s="35"/>
      <c r="O28" s="37"/>
      <c r="P28" s="43"/>
    </row>
    <row r="29" spans="1:26" ht="15.75" customHeight="1">
      <c r="A29" s="50"/>
      <c r="B29" s="44" t="s">
        <v>17</v>
      </c>
      <c r="C29" s="45"/>
      <c r="D29" s="8">
        <f>E22+E23+E24+E25+E26+D27</f>
        <v>50</v>
      </c>
      <c r="E29" s="15"/>
      <c r="F29" s="44" t="s">
        <v>17</v>
      </c>
      <c r="G29" s="45"/>
      <c r="H29" s="8">
        <f>I22+I23+I24+I25+I26+H27+H28</f>
        <v>0</v>
      </c>
      <c r="I29" s="4"/>
      <c r="J29" s="4" t="s">
        <v>17</v>
      </c>
      <c r="K29" s="46"/>
      <c r="L29" s="47"/>
      <c r="M29" s="45"/>
      <c r="N29" s="4" t="s">
        <v>17</v>
      </c>
      <c r="O29" s="17"/>
      <c r="P29" s="19" t="str">
        <f>IF(R7&lt;0,"Yếu",IF(R7&lt;=7,"Trung bình",IF(R7&lt;=30,"Khá","Xuất sắc")))</f>
        <v>Xuất sắc</v>
      </c>
    </row>
    <row r="30" spans="1:26" ht="15.75" customHeight="1">
      <c r="A30" s="48" t="s">
        <v>79</v>
      </c>
      <c r="B30" s="3" t="s">
        <v>7</v>
      </c>
      <c r="C30" s="4"/>
      <c r="D30" s="4"/>
      <c r="E30" s="4" t="s">
        <v>8</v>
      </c>
      <c r="F30" s="4" t="s">
        <v>9</v>
      </c>
      <c r="G30" s="4"/>
      <c r="H30" s="4"/>
      <c r="I30" s="4" t="s">
        <v>10</v>
      </c>
      <c r="J30" s="29" t="s">
        <v>60</v>
      </c>
      <c r="K30" s="30"/>
      <c r="L30" s="31"/>
      <c r="M30" s="5"/>
      <c r="N30" s="29"/>
      <c r="O30" s="31"/>
      <c r="P30" s="38">
        <f>S8</f>
        <v>4</v>
      </c>
    </row>
    <row r="31" spans="1:26" ht="15.75" customHeight="1">
      <c r="A31" s="49"/>
      <c r="B31" s="4">
        <v>10</v>
      </c>
      <c r="C31" s="18"/>
      <c r="D31" s="4" t="s">
        <v>11</v>
      </c>
      <c r="E31" s="8">
        <f>C31*5</f>
        <v>0</v>
      </c>
      <c r="F31" s="4">
        <v>4</v>
      </c>
      <c r="G31" s="18"/>
      <c r="H31" s="4" t="s">
        <v>11</v>
      </c>
      <c r="I31" s="8">
        <f>G31*(-1)</f>
        <v>0</v>
      </c>
      <c r="J31" s="32"/>
      <c r="K31" s="33"/>
      <c r="L31" s="34"/>
      <c r="M31" s="9"/>
      <c r="N31" s="32"/>
      <c r="O31" s="34"/>
      <c r="P31" s="39"/>
    </row>
    <row r="32" spans="1:26" ht="15.75" customHeight="1">
      <c r="A32" s="49"/>
      <c r="B32" s="4">
        <v>9</v>
      </c>
      <c r="C32" s="18"/>
      <c r="D32" s="4" t="s">
        <v>11</v>
      </c>
      <c r="E32" s="8">
        <f>C32*4</f>
        <v>0</v>
      </c>
      <c r="F32" s="4">
        <v>3</v>
      </c>
      <c r="G32" s="18"/>
      <c r="H32" s="4" t="s">
        <v>11</v>
      </c>
      <c r="I32" s="8">
        <f>G32*(-2)</f>
        <v>0</v>
      </c>
      <c r="J32" s="32"/>
      <c r="K32" s="33"/>
      <c r="L32" s="34"/>
      <c r="M32" s="9"/>
      <c r="N32" s="32"/>
      <c r="O32" s="34"/>
      <c r="P32" s="39"/>
    </row>
    <row r="33" spans="1:16" ht="15.75" customHeight="1">
      <c r="A33" s="49"/>
      <c r="B33" s="4">
        <v>8</v>
      </c>
      <c r="C33" s="18">
        <v>3</v>
      </c>
      <c r="D33" s="4" t="s">
        <v>11</v>
      </c>
      <c r="E33" s="10">
        <f>C33*3</f>
        <v>9</v>
      </c>
      <c r="F33" s="4">
        <v>2</v>
      </c>
      <c r="G33" s="18"/>
      <c r="H33" s="4" t="s">
        <v>11</v>
      </c>
      <c r="I33" s="8">
        <f>G33*(-3)</f>
        <v>0</v>
      </c>
      <c r="J33" s="32"/>
      <c r="K33" s="33"/>
      <c r="L33" s="34"/>
      <c r="M33" s="9"/>
      <c r="N33" s="32"/>
      <c r="O33" s="34"/>
      <c r="P33" s="40"/>
    </row>
    <row r="34" spans="1:16" ht="15.75" customHeight="1">
      <c r="A34" s="49"/>
      <c r="B34" s="11"/>
      <c r="C34" s="12"/>
      <c r="D34" s="12"/>
      <c r="E34" s="12"/>
      <c r="F34" s="4">
        <v>1</v>
      </c>
      <c r="G34" s="18"/>
      <c r="H34" s="4" t="s">
        <v>11</v>
      </c>
      <c r="I34" s="8">
        <f>G34*(-4)</f>
        <v>0</v>
      </c>
      <c r="J34" s="32"/>
      <c r="K34" s="33"/>
      <c r="L34" s="34"/>
      <c r="M34" s="9"/>
      <c r="N34" s="32"/>
      <c r="O34" s="34"/>
      <c r="P34" s="41">
        <f>D38+H38+K38+O38</f>
        <v>49</v>
      </c>
    </row>
    <row r="35" spans="1:16" ht="15.75" customHeight="1">
      <c r="A35" s="49"/>
      <c r="B35" s="13"/>
      <c r="C35" s="12"/>
      <c r="D35" s="12"/>
      <c r="E35" s="12"/>
      <c r="F35" s="4">
        <v>0</v>
      </c>
      <c r="G35" s="18"/>
      <c r="H35" s="4" t="s">
        <v>11</v>
      </c>
      <c r="I35" s="8">
        <f>G35*(-5)</f>
        <v>0</v>
      </c>
      <c r="J35" s="32"/>
      <c r="K35" s="33"/>
      <c r="L35" s="34"/>
      <c r="M35" s="9"/>
      <c r="N35" s="32"/>
      <c r="O35" s="34"/>
      <c r="P35" s="42"/>
    </row>
    <row r="36" spans="1:16" ht="15.75" customHeight="1">
      <c r="A36" s="49"/>
      <c r="B36" s="44" t="s">
        <v>14</v>
      </c>
      <c r="C36" s="45"/>
      <c r="D36" s="14">
        <v>50</v>
      </c>
      <c r="E36" s="15"/>
      <c r="F36" s="44" t="s">
        <v>15</v>
      </c>
      <c r="G36" s="45"/>
      <c r="H36" s="18"/>
      <c r="I36" s="4"/>
      <c r="J36" s="32"/>
      <c r="K36" s="33"/>
      <c r="L36" s="34"/>
      <c r="M36" s="9"/>
      <c r="N36" s="32"/>
      <c r="O36" s="34"/>
      <c r="P36" s="42"/>
    </row>
    <row r="37" spans="1:16" ht="15.75" customHeight="1">
      <c r="A37" s="49"/>
      <c r="B37" s="4"/>
      <c r="C37" s="4"/>
      <c r="D37" s="4"/>
      <c r="E37" s="4"/>
      <c r="F37" s="44" t="s">
        <v>16</v>
      </c>
      <c r="G37" s="45"/>
      <c r="H37" s="18"/>
      <c r="I37" s="4"/>
      <c r="J37" s="35"/>
      <c r="K37" s="36"/>
      <c r="L37" s="37"/>
      <c r="M37" s="16"/>
      <c r="N37" s="35"/>
      <c r="O37" s="37"/>
      <c r="P37" s="43"/>
    </row>
    <row r="38" spans="1:16" ht="15.75" customHeight="1">
      <c r="A38" s="50"/>
      <c r="B38" s="44" t="s">
        <v>17</v>
      </c>
      <c r="C38" s="45"/>
      <c r="D38" s="8">
        <f>E31+E32+E33+E34+E35+D36</f>
        <v>59</v>
      </c>
      <c r="E38" s="15"/>
      <c r="F38" s="44" t="s">
        <v>17</v>
      </c>
      <c r="G38" s="45"/>
      <c r="H38" s="8">
        <f>I31+I32+I33+I34+I35+H36+H37</f>
        <v>0</v>
      </c>
      <c r="I38" s="4"/>
      <c r="J38" s="4" t="s">
        <v>17</v>
      </c>
      <c r="K38" s="46">
        <v>-10</v>
      </c>
      <c r="L38" s="47"/>
      <c r="M38" s="45"/>
      <c r="N38" s="4" t="s">
        <v>17</v>
      </c>
      <c r="O38" s="17"/>
      <c r="P38" s="19" t="str">
        <f>IF(R8&lt;0,"Yếu",IF(R8&lt;=7,"Trung bình",IF(R8&lt;=30,"Khá","Xuất sắc")))</f>
        <v>Xuất sắc</v>
      </c>
    </row>
    <row r="39" spans="1:16" ht="15.75" customHeight="1">
      <c r="A39" s="48" t="s">
        <v>80</v>
      </c>
      <c r="B39" s="3" t="s">
        <v>7</v>
      </c>
      <c r="C39" s="4"/>
      <c r="D39" s="4"/>
      <c r="E39" s="4" t="s">
        <v>8</v>
      </c>
      <c r="F39" s="4" t="s">
        <v>9</v>
      </c>
      <c r="G39" s="4"/>
      <c r="H39" s="4"/>
      <c r="I39" s="4" t="s">
        <v>10</v>
      </c>
      <c r="J39" s="29" t="s">
        <v>61</v>
      </c>
      <c r="K39" s="30"/>
      <c r="L39" s="31"/>
      <c r="M39" s="5"/>
      <c r="N39" s="29"/>
      <c r="O39" s="31"/>
      <c r="P39" s="38">
        <f>S9</f>
        <v>2</v>
      </c>
    </row>
    <row r="40" spans="1:16" ht="15.75" customHeight="1">
      <c r="A40" s="49"/>
      <c r="B40" s="4">
        <v>10</v>
      </c>
      <c r="C40" s="18"/>
      <c r="D40" s="4" t="s">
        <v>11</v>
      </c>
      <c r="E40" s="8">
        <f>C40*5</f>
        <v>0</v>
      </c>
      <c r="F40" s="4">
        <v>4</v>
      </c>
      <c r="G40" s="18"/>
      <c r="H40" s="4" t="s">
        <v>11</v>
      </c>
      <c r="I40" s="8">
        <f>G40*(-1)</f>
        <v>0</v>
      </c>
      <c r="J40" s="32"/>
      <c r="K40" s="33"/>
      <c r="L40" s="34"/>
      <c r="M40" s="9"/>
      <c r="N40" s="32"/>
      <c r="O40" s="34"/>
      <c r="P40" s="39"/>
    </row>
    <row r="41" spans="1:16" ht="15.75" customHeight="1">
      <c r="A41" s="49"/>
      <c r="B41" s="4">
        <v>9</v>
      </c>
      <c r="C41" s="18"/>
      <c r="D41" s="4" t="s">
        <v>11</v>
      </c>
      <c r="E41" s="8">
        <f>C41*4</f>
        <v>0</v>
      </c>
      <c r="F41" s="4">
        <v>3</v>
      </c>
      <c r="G41" s="18"/>
      <c r="H41" s="4" t="s">
        <v>11</v>
      </c>
      <c r="I41" s="8">
        <f>G41*(-2)</f>
        <v>0</v>
      </c>
      <c r="J41" s="32"/>
      <c r="K41" s="33"/>
      <c r="L41" s="34"/>
      <c r="M41" s="9"/>
      <c r="N41" s="32"/>
      <c r="O41" s="34"/>
      <c r="P41" s="39"/>
    </row>
    <row r="42" spans="1:16" ht="15.75" customHeight="1">
      <c r="A42" s="49"/>
      <c r="B42" s="4">
        <v>8</v>
      </c>
      <c r="C42" s="18">
        <v>3</v>
      </c>
      <c r="D42" s="4" t="s">
        <v>11</v>
      </c>
      <c r="E42" s="10">
        <f>C42*3</f>
        <v>9</v>
      </c>
      <c r="F42" s="4">
        <v>2</v>
      </c>
      <c r="G42" s="18"/>
      <c r="H42" s="4" t="s">
        <v>11</v>
      </c>
      <c r="I42" s="8">
        <f>G42*(-3)</f>
        <v>0</v>
      </c>
      <c r="J42" s="32"/>
      <c r="K42" s="33"/>
      <c r="L42" s="34"/>
      <c r="M42" s="9"/>
      <c r="N42" s="32"/>
      <c r="O42" s="34"/>
      <c r="P42" s="40"/>
    </row>
    <row r="43" spans="1:16" ht="15.75" customHeight="1">
      <c r="A43" s="49"/>
      <c r="B43" s="11"/>
      <c r="C43" s="12"/>
      <c r="D43" s="12"/>
      <c r="E43" s="12"/>
      <c r="F43" s="4">
        <v>1</v>
      </c>
      <c r="G43" s="18"/>
      <c r="H43" s="4" t="s">
        <v>11</v>
      </c>
      <c r="I43" s="8">
        <f>G43*(-4)</f>
        <v>0</v>
      </c>
      <c r="J43" s="32"/>
      <c r="K43" s="33"/>
      <c r="L43" s="34"/>
      <c r="M43" s="9"/>
      <c r="N43" s="32"/>
      <c r="O43" s="34"/>
      <c r="P43" s="41">
        <f>D47+H47+K47+O47</f>
        <v>59</v>
      </c>
    </row>
    <row r="44" spans="1:16" ht="15.75" customHeight="1">
      <c r="A44" s="49"/>
      <c r="B44" s="13"/>
      <c r="C44" s="12"/>
      <c r="D44" s="12"/>
      <c r="E44" s="12"/>
      <c r="F44" s="4">
        <v>0</v>
      </c>
      <c r="G44" s="18"/>
      <c r="H44" s="4" t="s">
        <v>11</v>
      </c>
      <c r="I44" s="8">
        <f>G44*(-5)</f>
        <v>0</v>
      </c>
      <c r="J44" s="32"/>
      <c r="K44" s="33"/>
      <c r="L44" s="34"/>
      <c r="M44" s="9"/>
      <c r="N44" s="32"/>
      <c r="O44" s="34"/>
      <c r="P44" s="42"/>
    </row>
    <row r="45" spans="1:16" ht="15.75" customHeight="1">
      <c r="A45" s="49"/>
      <c r="B45" s="44" t="s">
        <v>14</v>
      </c>
      <c r="C45" s="45"/>
      <c r="D45" s="14">
        <v>50</v>
      </c>
      <c r="E45" s="15"/>
      <c r="F45" s="44" t="s">
        <v>15</v>
      </c>
      <c r="G45" s="45"/>
      <c r="H45" s="18"/>
      <c r="I45" s="4"/>
      <c r="J45" s="32"/>
      <c r="K45" s="33"/>
      <c r="L45" s="34"/>
      <c r="M45" s="9"/>
      <c r="N45" s="32"/>
      <c r="O45" s="34"/>
      <c r="P45" s="42"/>
    </row>
    <row r="46" spans="1:16" ht="15.75" customHeight="1">
      <c r="A46" s="49"/>
      <c r="B46" s="4"/>
      <c r="C46" s="4"/>
      <c r="D46" s="4"/>
      <c r="E46" s="4"/>
      <c r="F46" s="44" t="s">
        <v>16</v>
      </c>
      <c r="G46" s="45"/>
      <c r="H46" s="18"/>
      <c r="I46" s="4"/>
      <c r="J46" s="35"/>
      <c r="K46" s="36"/>
      <c r="L46" s="37"/>
      <c r="M46" s="16"/>
      <c r="N46" s="35"/>
      <c r="O46" s="37"/>
      <c r="P46" s="43"/>
    </row>
    <row r="47" spans="1:16" ht="15.75" customHeight="1">
      <c r="A47" s="50"/>
      <c r="B47" s="44" t="s">
        <v>17</v>
      </c>
      <c r="C47" s="45"/>
      <c r="D47" s="8">
        <f>E40+E41+E42+E43+E44+D45</f>
        <v>59</v>
      </c>
      <c r="E47" s="15"/>
      <c r="F47" s="44" t="s">
        <v>17</v>
      </c>
      <c r="G47" s="45"/>
      <c r="H47" s="8">
        <f>I40+I41+I42+I43+I44+H45+H46</f>
        <v>0</v>
      </c>
      <c r="I47" s="4"/>
      <c r="J47" s="4" t="s">
        <v>17</v>
      </c>
      <c r="K47" s="46">
        <v>0</v>
      </c>
      <c r="L47" s="47"/>
      <c r="M47" s="45"/>
      <c r="N47" s="4" t="s">
        <v>17</v>
      </c>
      <c r="O47" s="17"/>
      <c r="P47" s="19" t="str">
        <f>IF(R9&lt;0,"Yếu",IF(R9&lt;=7,"Trung bình",IF(R9&lt;=30,"Khá","Xuất sắc")))</f>
        <v>Xuất sắc</v>
      </c>
    </row>
    <row r="48" spans="1:16" ht="15.75" customHeight="1">
      <c r="A48" s="51" t="s">
        <v>20</v>
      </c>
      <c r="B48" s="3" t="s">
        <v>7</v>
      </c>
      <c r="C48" s="4"/>
      <c r="D48" s="4"/>
      <c r="E48" s="4" t="s">
        <v>8</v>
      </c>
      <c r="F48" s="4" t="s">
        <v>9</v>
      </c>
      <c r="G48" s="4"/>
      <c r="H48" s="4"/>
      <c r="I48" s="4" t="s">
        <v>10</v>
      </c>
      <c r="J48" s="29" t="s">
        <v>66</v>
      </c>
      <c r="K48" s="30"/>
      <c r="L48" s="31"/>
      <c r="M48" s="5"/>
      <c r="N48" s="29"/>
      <c r="O48" s="31"/>
      <c r="P48" s="54">
        <f>S10</f>
        <v>10</v>
      </c>
    </row>
    <row r="49" spans="1:26" ht="15.75" customHeight="1">
      <c r="A49" s="52"/>
      <c r="B49" s="4">
        <v>10</v>
      </c>
      <c r="C49" s="18"/>
      <c r="D49" s="4" t="s">
        <v>11</v>
      </c>
      <c r="E49" s="8">
        <f>C49*5</f>
        <v>0</v>
      </c>
      <c r="F49" s="4">
        <v>4</v>
      </c>
      <c r="G49" s="18"/>
      <c r="H49" s="4" t="s">
        <v>11</v>
      </c>
      <c r="I49" s="8">
        <f>G49*(-1)</f>
        <v>0</v>
      </c>
      <c r="J49" s="32"/>
      <c r="K49" s="33"/>
      <c r="L49" s="34"/>
      <c r="M49" s="9"/>
      <c r="N49" s="32"/>
      <c r="O49" s="34"/>
      <c r="P49" s="42"/>
    </row>
    <row r="50" spans="1:26" ht="15.75" customHeight="1">
      <c r="A50" s="52"/>
      <c r="B50" s="4">
        <v>9</v>
      </c>
      <c r="C50" s="18">
        <v>2</v>
      </c>
      <c r="D50" s="4" t="s">
        <v>11</v>
      </c>
      <c r="E50" s="8">
        <f>C50*4</f>
        <v>8</v>
      </c>
      <c r="F50" s="4">
        <v>3</v>
      </c>
      <c r="G50" s="18"/>
      <c r="H50" s="4" t="s">
        <v>11</v>
      </c>
      <c r="I50" s="8">
        <f>G50*(-2)</f>
        <v>0</v>
      </c>
      <c r="J50" s="32"/>
      <c r="K50" s="33"/>
      <c r="L50" s="34"/>
      <c r="M50" s="9"/>
      <c r="N50" s="32"/>
      <c r="O50" s="34"/>
      <c r="P50" s="42"/>
    </row>
    <row r="51" spans="1:26" ht="15.75" customHeight="1">
      <c r="A51" s="52"/>
      <c r="B51" s="4">
        <v>8</v>
      </c>
      <c r="C51" s="18"/>
      <c r="D51" s="4" t="s">
        <v>11</v>
      </c>
      <c r="E51" s="10">
        <f>C51*3</f>
        <v>0</v>
      </c>
      <c r="F51" s="4">
        <v>2</v>
      </c>
      <c r="G51" s="18"/>
      <c r="H51" s="4" t="s">
        <v>11</v>
      </c>
      <c r="I51" s="8">
        <f>G51*(-3)</f>
        <v>0</v>
      </c>
      <c r="J51" s="32"/>
      <c r="K51" s="33"/>
      <c r="L51" s="34"/>
      <c r="M51" s="9"/>
      <c r="N51" s="32"/>
      <c r="O51" s="34"/>
      <c r="P51" s="43"/>
    </row>
    <row r="52" spans="1:26" ht="15.75" customHeight="1">
      <c r="A52" s="52"/>
      <c r="B52" s="11"/>
      <c r="C52" s="12"/>
      <c r="D52" s="12"/>
      <c r="E52" s="12"/>
      <c r="F52" s="4">
        <v>1</v>
      </c>
      <c r="G52" s="18"/>
      <c r="H52" s="4" t="s">
        <v>11</v>
      </c>
      <c r="I52" s="8">
        <f>G52*(-4)</f>
        <v>0</v>
      </c>
      <c r="J52" s="32"/>
      <c r="K52" s="33"/>
      <c r="L52" s="34"/>
      <c r="M52" s="9"/>
      <c r="N52" s="32"/>
      <c r="O52" s="34"/>
      <c r="P52" s="41">
        <f>D56+H56+K56+O56</f>
        <v>30</v>
      </c>
    </row>
    <row r="53" spans="1:26" ht="15.75" customHeight="1">
      <c r="A53" s="52"/>
      <c r="B53" s="13"/>
      <c r="C53" s="12"/>
      <c r="D53" s="12"/>
      <c r="E53" s="12"/>
      <c r="F53" s="4">
        <v>0</v>
      </c>
      <c r="G53" s="18"/>
      <c r="H53" s="4" t="s">
        <v>11</v>
      </c>
      <c r="I53" s="8">
        <f>G53*(-5)</f>
        <v>0</v>
      </c>
      <c r="J53" s="32"/>
      <c r="K53" s="33"/>
      <c r="L53" s="34"/>
      <c r="M53" s="9"/>
      <c r="N53" s="32"/>
      <c r="O53" s="34"/>
      <c r="P53" s="42"/>
    </row>
    <row r="54" spans="1:26" ht="15.75" customHeight="1">
      <c r="A54" s="52"/>
      <c r="B54" s="44" t="s">
        <v>14</v>
      </c>
      <c r="C54" s="45"/>
      <c r="D54" s="14">
        <v>50</v>
      </c>
      <c r="E54" s="15"/>
      <c r="F54" s="44" t="s">
        <v>15</v>
      </c>
      <c r="G54" s="45"/>
      <c r="H54" s="18"/>
      <c r="I54" s="4"/>
      <c r="J54" s="32"/>
      <c r="K54" s="33"/>
      <c r="L54" s="34"/>
      <c r="M54" s="9"/>
      <c r="N54" s="32"/>
      <c r="O54" s="34"/>
      <c r="P54" s="42"/>
    </row>
    <row r="55" spans="1:26" ht="15.75" customHeight="1">
      <c r="A55" s="52"/>
      <c r="B55" s="4"/>
      <c r="C55" s="4"/>
      <c r="D55" s="4"/>
      <c r="E55" s="4"/>
      <c r="F55" s="44" t="s">
        <v>16</v>
      </c>
      <c r="G55" s="45"/>
      <c r="H55" s="18"/>
      <c r="I55" s="4"/>
      <c r="J55" s="35"/>
      <c r="K55" s="36"/>
      <c r="L55" s="37"/>
      <c r="M55" s="16"/>
      <c r="N55" s="35"/>
      <c r="O55" s="37"/>
      <c r="P55" s="43"/>
    </row>
    <row r="56" spans="1:26" ht="15.75" customHeight="1">
      <c r="A56" s="53"/>
      <c r="B56" s="44" t="s">
        <v>17</v>
      </c>
      <c r="C56" s="45"/>
      <c r="D56" s="8">
        <f>E49+E50+E51+E52+E53+D54</f>
        <v>58</v>
      </c>
      <c r="E56" s="15"/>
      <c r="F56" s="44" t="s">
        <v>17</v>
      </c>
      <c r="G56" s="45"/>
      <c r="H56" s="8">
        <f>I49+I50+I51+I52+I53+H54+H55</f>
        <v>0</v>
      </c>
      <c r="I56" s="4"/>
      <c r="J56" s="4" t="s">
        <v>17</v>
      </c>
      <c r="K56" s="46">
        <v>-28</v>
      </c>
      <c r="L56" s="47"/>
      <c r="M56" s="45"/>
      <c r="N56" s="4" t="s">
        <v>17</v>
      </c>
      <c r="O56" s="17"/>
      <c r="P56" s="19" t="str">
        <f>IF(R10&lt;0,"Yếu",IF(R10&lt;=7,"Trung bình",IF(R10&lt;=30,"Khá","Xuất sắc")))</f>
        <v>Khá</v>
      </c>
    </row>
    <row r="57" spans="1:26" ht="15.75" customHeight="1">
      <c r="A57" s="51" t="s">
        <v>21</v>
      </c>
      <c r="B57" s="3" t="s">
        <v>7</v>
      </c>
      <c r="C57" s="4"/>
      <c r="D57" s="4"/>
      <c r="E57" s="4" t="s">
        <v>8</v>
      </c>
      <c r="F57" s="4" t="s">
        <v>9</v>
      </c>
      <c r="G57" s="4"/>
      <c r="H57" s="4"/>
      <c r="I57" s="4" t="s">
        <v>10</v>
      </c>
      <c r="J57" s="29" t="s">
        <v>62</v>
      </c>
      <c r="K57" s="30"/>
      <c r="L57" s="31"/>
      <c r="M57" s="5"/>
      <c r="N57" s="29"/>
      <c r="O57" s="31"/>
      <c r="P57" s="54">
        <f>S11</f>
        <v>10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52"/>
      <c r="B58" s="4">
        <v>10</v>
      </c>
      <c r="C58" s="18"/>
      <c r="D58" s="4" t="s">
        <v>11</v>
      </c>
      <c r="E58" s="8">
        <f>C58*5</f>
        <v>0</v>
      </c>
      <c r="F58" s="4">
        <v>4</v>
      </c>
      <c r="G58" s="18"/>
      <c r="H58" s="4" t="s">
        <v>11</v>
      </c>
      <c r="I58" s="8">
        <f>G58*(-1)</f>
        <v>0</v>
      </c>
      <c r="J58" s="32"/>
      <c r="K58" s="33"/>
      <c r="L58" s="34"/>
      <c r="M58" s="9"/>
      <c r="N58" s="32"/>
      <c r="O58" s="34"/>
      <c r="P58" s="42"/>
    </row>
    <row r="59" spans="1:26" ht="15.75" customHeight="1">
      <c r="A59" s="52"/>
      <c r="B59" s="4">
        <v>9</v>
      </c>
      <c r="C59" s="18"/>
      <c r="D59" s="4" t="s">
        <v>11</v>
      </c>
      <c r="E59" s="8">
        <f>C59*4</f>
        <v>0</v>
      </c>
      <c r="F59" s="4">
        <v>3</v>
      </c>
      <c r="G59" s="18"/>
      <c r="H59" s="4" t="s">
        <v>11</v>
      </c>
      <c r="I59" s="8">
        <f>G59*(-2)</f>
        <v>0</v>
      </c>
      <c r="J59" s="32"/>
      <c r="K59" s="33"/>
      <c r="L59" s="34"/>
      <c r="M59" s="9"/>
      <c r="N59" s="32"/>
      <c r="O59" s="34"/>
      <c r="P59" s="42"/>
    </row>
    <row r="60" spans="1:26" ht="15.75" customHeight="1">
      <c r="A60" s="52"/>
      <c r="B60" s="4">
        <v>8</v>
      </c>
      <c r="C60" s="18">
        <v>6</v>
      </c>
      <c r="D60" s="4" t="s">
        <v>11</v>
      </c>
      <c r="E60" s="10">
        <f>C60*3</f>
        <v>18</v>
      </c>
      <c r="F60" s="4">
        <v>2</v>
      </c>
      <c r="G60" s="18"/>
      <c r="H60" s="4" t="s">
        <v>11</v>
      </c>
      <c r="I60" s="8">
        <f>G60*(-3)</f>
        <v>0</v>
      </c>
      <c r="J60" s="32"/>
      <c r="K60" s="33"/>
      <c r="L60" s="34"/>
      <c r="M60" s="9"/>
      <c r="N60" s="32"/>
      <c r="O60" s="34"/>
      <c r="P60" s="43"/>
    </row>
    <row r="61" spans="1:26" ht="15.75" customHeight="1">
      <c r="A61" s="52"/>
      <c r="B61" s="11"/>
      <c r="C61" s="12"/>
      <c r="D61" s="12"/>
      <c r="E61" s="12"/>
      <c r="F61" s="4">
        <v>1</v>
      </c>
      <c r="G61" s="18"/>
      <c r="H61" s="4" t="s">
        <v>11</v>
      </c>
      <c r="I61" s="8">
        <f>G61*(-4)</f>
        <v>0</v>
      </c>
      <c r="J61" s="32"/>
      <c r="K61" s="33"/>
      <c r="L61" s="34"/>
      <c r="M61" s="9"/>
      <c r="N61" s="32"/>
      <c r="O61" s="34"/>
      <c r="P61" s="41">
        <f>D65+H65+K65+O65</f>
        <v>30</v>
      </c>
    </row>
    <row r="62" spans="1:26" ht="15.75" customHeight="1">
      <c r="A62" s="52"/>
      <c r="B62" s="13"/>
      <c r="C62" s="12"/>
      <c r="D62" s="12"/>
      <c r="E62" s="12"/>
      <c r="F62" s="4">
        <v>0</v>
      </c>
      <c r="G62" s="18"/>
      <c r="H62" s="4" t="s">
        <v>11</v>
      </c>
      <c r="I62" s="8">
        <f>G62*(-5)</f>
        <v>0</v>
      </c>
      <c r="J62" s="32"/>
      <c r="K62" s="33"/>
      <c r="L62" s="34"/>
      <c r="M62" s="9"/>
      <c r="N62" s="32"/>
      <c r="O62" s="34"/>
      <c r="P62" s="42"/>
    </row>
    <row r="63" spans="1:26" ht="15.75" customHeight="1">
      <c r="A63" s="52"/>
      <c r="B63" s="44" t="s">
        <v>14</v>
      </c>
      <c r="C63" s="45"/>
      <c r="D63" s="14">
        <v>50</v>
      </c>
      <c r="E63" s="15"/>
      <c r="F63" s="44" t="s">
        <v>15</v>
      </c>
      <c r="G63" s="45"/>
      <c r="H63" s="18"/>
      <c r="I63" s="4"/>
      <c r="J63" s="32"/>
      <c r="K63" s="33"/>
      <c r="L63" s="34"/>
      <c r="M63" s="9"/>
      <c r="N63" s="32"/>
      <c r="O63" s="34"/>
      <c r="P63" s="42"/>
    </row>
    <row r="64" spans="1:26" ht="15.75" customHeight="1">
      <c r="A64" s="52"/>
      <c r="B64" s="4"/>
      <c r="C64" s="4"/>
      <c r="D64" s="4"/>
      <c r="E64" s="4"/>
      <c r="F64" s="44" t="s">
        <v>16</v>
      </c>
      <c r="G64" s="45"/>
      <c r="H64" s="18"/>
      <c r="I64" s="4"/>
      <c r="J64" s="35"/>
      <c r="K64" s="36"/>
      <c r="L64" s="37"/>
      <c r="M64" s="16"/>
      <c r="N64" s="35"/>
      <c r="O64" s="37"/>
      <c r="P64" s="43"/>
    </row>
    <row r="65" spans="1:16" ht="15.75" customHeight="1">
      <c r="A65" s="53"/>
      <c r="B65" s="44" t="s">
        <v>17</v>
      </c>
      <c r="C65" s="45"/>
      <c r="D65" s="8">
        <f>E58+E59+E60+E61+E62+D63</f>
        <v>68</v>
      </c>
      <c r="E65" s="15"/>
      <c r="F65" s="44" t="s">
        <v>17</v>
      </c>
      <c r="G65" s="45"/>
      <c r="H65" s="8">
        <f>I58+I59+I60+I61+I62+H63+H64</f>
        <v>0</v>
      </c>
      <c r="I65" s="4"/>
      <c r="J65" s="4" t="s">
        <v>17</v>
      </c>
      <c r="K65" s="46">
        <v>-38</v>
      </c>
      <c r="L65" s="47"/>
      <c r="M65" s="45"/>
      <c r="N65" s="4" t="s">
        <v>17</v>
      </c>
      <c r="O65" s="17"/>
      <c r="P65" s="20" t="str">
        <f>IF(R11&lt;0,"Yếu",IF(R11&lt;=7,"Trung bình",IF(R11&lt;=30,"Khá","Xuất sắc")))</f>
        <v>Khá</v>
      </c>
    </row>
    <row r="66" spans="1:16" ht="15.75" customHeight="1">
      <c r="A66" s="48" t="s">
        <v>22</v>
      </c>
      <c r="B66" s="3" t="s">
        <v>7</v>
      </c>
      <c r="C66" s="4"/>
      <c r="D66" s="4"/>
      <c r="E66" s="4" t="s">
        <v>8</v>
      </c>
      <c r="F66" s="4" t="s">
        <v>9</v>
      </c>
      <c r="G66" s="4"/>
      <c r="H66" s="4"/>
      <c r="I66" s="4" t="s">
        <v>10</v>
      </c>
      <c r="J66" s="29" t="s">
        <v>73</v>
      </c>
      <c r="K66" s="30"/>
      <c r="L66" s="31"/>
      <c r="M66" s="5"/>
      <c r="N66" s="29"/>
      <c r="O66" s="31"/>
      <c r="P66" s="38">
        <f>S12</f>
        <v>9</v>
      </c>
    </row>
    <row r="67" spans="1:16" ht="15.75" customHeight="1">
      <c r="A67" s="49"/>
      <c r="B67" s="4">
        <v>10</v>
      </c>
      <c r="C67" s="18"/>
      <c r="D67" s="4" t="s">
        <v>11</v>
      </c>
      <c r="E67" s="8">
        <f>C67*5</f>
        <v>0</v>
      </c>
      <c r="F67" s="4">
        <v>4</v>
      </c>
      <c r="G67" s="18"/>
      <c r="H67" s="4" t="s">
        <v>11</v>
      </c>
      <c r="I67" s="8">
        <f>G67*(-1)</f>
        <v>0</v>
      </c>
      <c r="J67" s="32"/>
      <c r="K67" s="33"/>
      <c r="L67" s="34"/>
      <c r="M67" s="9"/>
      <c r="N67" s="32"/>
      <c r="O67" s="34"/>
      <c r="P67" s="39"/>
    </row>
    <row r="68" spans="1:16" ht="15.75" customHeight="1">
      <c r="A68" s="49"/>
      <c r="B68" s="4">
        <v>9</v>
      </c>
      <c r="C68" s="18"/>
      <c r="D68" s="4" t="s">
        <v>11</v>
      </c>
      <c r="E68" s="8">
        <f>C68*4</f>
        <v>0</v>
      </c>
      <c r="F68" s="4">
        <v>3</v>
      </c>
      <c r="G68" s="18"/>
      <c r="H68" s="4" t="s">
        <v>11</v>
      </c>
      <c r="I68" s="8">
        <f>G68*(-2)</f>
        <v>0</v>
      </c>
      <c r="J68" s="32"/>
      <c r="K68" s="33"/>
      <c r="L68" s="34"/>
      <c r="M68" s="9"/>
      <c r="N68" s="32"/>
      <c r="O68" s="34"/>
      <c r="P68" s="39"/>
    </row>
    <row r="69" spans="1:16" ht="15.75" customHeight="1">
      <c r="A69" s="49"/>
      <c r="B69" s="4">
        <v>8</v>
      </c>
      <c r="C69" s="18"/>
      <c r="D69" s="4" t="s">
        <v>11</v>
      </c>
      <c r="E69" s="10">
        <f>C69*3</f>
        <v>0</v>
      </c>
      <c r="F69" s="4">
        <v>2</v>
      </c>
      <c r="G69" s="18"/>
      <c r="H69" s="4" t="s">
        <v>11</v>
      </c>
      <c r="I69" s="8">
        <f>G69*(-3)</f>
        <v>0</v>
      </c>
      <c r="J69" s="32"/>
      <c r="K69" s="33"/>
      <c r="L69" s="34"/>
      <c r="M69" s="9"/>
      <c r="N69" s="32"/>
      <c r="O69" s="34"/>
      <c r="P69" s="40"/>
    </row>
    <row r="70" spans="1:16" ht="15.75" customHeight="1">
      <c r="A70" s="49"/>
      <c r="B70" s="11"/>
      <c r="C70" s="12"/>
      <c r="D70" s="12"/>
      <c r="E70" s="12"/>
      <c r="F70" s="4">
        <v>1</v>
      </c>
      <c r="G70" s="18"/>
      <c r="H70" s="4" t="s">
        <v>11</v>
      </c>
      <c r="I70" s="8">
        <f>G70*(-4)</f>
        <v>0</v>
      </c>
      <c r="J70" s="32"/>
      <c r="K70" s="33"/>
      <c r="L70" s="34"/>
      <c r="M70" s="9"/>
      <c r="N70" s="32"/>
      <c r="O70" s="34"/>
      <c r="P70" s="41">
        <f>D74+H74+K74+O74</f>
        <v>35</v>
      </c>
    </row>
    <row r="71" spans="1:16" ht="15.75" customHeight="1">
      <c r="A71" s="49"/>
      <c r="B71" s="13"/>
      <c r="C71" s="12"/>
      <c r="D71" s="12"/>
      <c r="E71" s="12"/>
      <c r="F71" s="4">
        <v>0</v>
      </c>
      <c r="G71" s="18">
        <v>1</v>
      </c>
      <c r="H71" s="4" t="s">
        <v>11</v>
      </c>
      <c r="I71" s="8">
        <f>G71*(-5)</f>
        <v>-5</v>
      </c>
      <c r="J71" s="32"/>
      <c r="K71" s="33"/>
      <c r="L71" s="34"/>
      <c r="M71" s="9"/>
      <c r="N71" s="32"/>
      <c r="O71" s="34"/>
      <c r="P71" s="42"/>
    </row>
    <row r="72" spans="1:16" ht="15.75" customHeight="1">
      <c r="A72" s="49"/>
      <c r="B72" s="44" t="s">
        <v>14</v>
      </c>
      <c r="C72" s="45"/>
      <c r="D72" s="14">
        <v>50</v>
      </c>
      <c r="E72" s="15"/>
      <c r="F72" s="44" t="s">
        <v>15</v>
      </c>
      <c r="G72" s="45"/>
      <c r="H72" s="18"/>
      <c r="I72" s="4"/>
      <c r="J72" s="32"/>
      <c r="K72" s="33"/>
      <c r="L72" s="34"/>
      <c r="M72" s="9"/>
      <c r="N72" s="32"/>
      <c r="O72" s="34"/>
      <c r="P72" s="42"/>
    </row>
    <row r="73" spans="1:16" ht="15.75" customHeight="1">
      <c r="A73" s="49"/>
      <c r="B73" s="4"/>
      <c r="C73" s="4"/>
      <c r="D73" s="4"/>
      <c r="E73" s="4"/>
      <c r="F73" s="44" t="s">
        <v>16</v>
      </c>
      <c r="G73" s="45"/>
      <c r="H73" s="18"/>
      <c r="I73" s="4"/>
      <c r="J73" s="35"/>
      <c r="K73" s="36"/>
      <c r="L73" s="37"/>
      <c r="M73" s="16"/>
      <c r="N73" s="35"/>
      <c r="O73" s="37"/>
      <c r="P73" s="43"/>
    </row>
    <row r="74" spans="1:16" ht="15.75" customHeight="1">
      <c r="A74" s="50"/>
      <c r="B74" s="44" t="s">
        <v>17</v>
      </c>
      <c r="C74" s="45"/>
      <c r="D74" s="8">
        <f>E67+E68+E69+E70+E71+D72</f>
        <v>50</v>
      </c>
      <c r="E74" s="15"/>
      <c r="F74" s="44" t="s">
        <v>17</v>
      </c>
      <c r="G74" s="45"/>
      <c r="H74" s="8">
        <f>I67+I68+I69+I70+I71+H72+H73</f>
        <v>-5</v>
      </c>
      <c r="I74" s="4"/>
      <c r="J74" s="4" t="s">
        <v>17</v>
      </c>
      <c r="K74" s="46">
        <v>-10</v>
      </c>
      <c r="L74" s="47"/>
      <c r="M74" s="45"/>
      <c r="N74" s="4" t="s">
        <v>17</v>
      </c>
      <c r="O74" s="17"/>
      <c r="P74" s="19" t="str">
        <f>IF(R12&lt;0,"Yếu",IF(R12&lt;=7,"Trung bình",IF(R12&lt;=30,"Khá","Xuất sắc")))</f>
        <v>Xuất sắc</v>
      </c>
    </row>
    <row r="75" spans="1:16" ht="15.75" customHeight="1">
      <c r="A75" s="48" t="s">
        <v>81</v>
      </c>
      <c r="B75" s="3" t="s">
        <v>7</v>
      </c>
      <c r="C75" s="4"/>
      <c r="D75" s="4"/>
      <c r="E75" s="4" t="s">
        <v>8</v>
      </c>
      <c r="F75" s="4" t="s">
        <v>9</v>
      </c>
      <c r="G75" s="4"/>
      <c r="H75" s="4"/>
      <c r="I75" s="4" t="s">
        <v>10</v>
      </c>
      <c r="J75" s="29" t="s">
        <v>63</v>
      </c>
      <c r="K75" s="30"/>
      <c r="L75" s="31"/>
      <c r="M75" s="5"/>
      <c r="N75" s="29"/>
      <c r="O75" s="31"/>
      <c r="P75" s="38">
        <f>S13</f>
        <v>5</v>
      </c>
    </row>
    <row r="76" spans="1:16" ht="15.75" customHeight="1">
      <c r="A76" s="49"/>
      <c r="B76" s="4">
        <v>10</v>
      </c>
      <c r="C76" s="18"/>
      <c r="D76" s="4" t="s">
        <v>11</v>
      </c>
      <c r="E76" s="8">
        <f>C76*5</f>
        <v>0</v>
      </c>
      <c r="F76" s="4">
        <v>4</v>
      </c>
      <c r="G76" s="18"/>
      <c r="H76" s="4" t="s">
        <v>11</v>
      </c>
      <c r="I76" s="8">
        <f>G76*(-1)</f>
        <v>0</v>
      </c>
      <c r="J76" s="32"/>
      <c r="K76" s="33"/>
      <c r="L76" s="34"/>
      <c r="M76" s="9"/>
      <c r="N76" s="32"/>
      <c r="O76" s="34"/>
      <c r="P76" s="39"/>
    </row>
    <row r="77" spans="1:16" ht="15.75" customHeight="1">
      <c r="A77" s="49"/>
      <c r="B77" s="4">
        <v>9</v>
      </c>
      <c r="C77" s="18">
        <v>1</v>
      </c>
      <c r="D77" s="4" t="s">
        <v>11</v>
      </c>
      <c r="E77" s="8">
        <f>C77*4</f>
        <v>4</v>
      </c>
      <c r="F77" s="4">
        <v>3</v>
      </c>
      <c r="G77" s="18"/>
      <c r="H77" s="4" t="s">
        <v>11</v>
      </c>
      <c r="I77" s="8">
        <f>G77*(-2)</f>
        <v>0</v>
      </c>
      <c r="J77" s="32"/>
      <c r="K77" s="33"/>
      <c r="L77" s="34"/>
      <c r="M77" s="9"/>
      <c r="N77" s="32"/>
      <c r="O77" s="34"/>
      <c r="P77" s="39"/>
    </row>
    <row r="78" spans="1:16" ht="15.75" customHeight="1">
      <c r="A78" s="49"/>
      <c r="B78" s="4">
        <v>8</v>
      </c>
      <c r="C78" s="18"/>
      <c r="D78" s="4" t="s">
        <v>11</v>
      </c>
      <c r="E78" s="10">
        <f>C78*3</f>
        <v>0</v>
      </c>
      <c r="F78" s="4">
        <v>2</v>
      </c>
      <c r="G78" s="18"/>
      <c r="H78" s="4" t="s">
        <v>11</v>
      </c>
      <c r="I78" s="8">
        <f>G78*(-3)</f>
        <v>0</v>
      </c>
      <c r="J78" s="32"/>
      <c r="K78" s="33"/>
      <c r="L78" s="34"/>
      <c r="M78" s="9"/>
      <c r="N78" s="32"/>
      <c r="O78" s="34"/>
      <c r="P78" s="40"/>
    </row>
    <row r="79" spans="1:16" ht="15.75" customHeight="1">
      <c r="A79" s="49"/>
      <c r="B79" s="11"/>
      <c r="C79" s="12"/>
      <c r="D79" s="12"/>
      <c r="E79" s="12"/>
      <c r="F79" s="4">
        <v>1</v>
      </c>
      <c r="G79" s="18"/>
      <c r="H79" s="4" t="s">
        <v>11</v>
      </c>
      <c r="I79" s="8">
        <f>G79*(-4)</f>
        <v>0</v>
      </c>
      <c r="J79" s="32"/>
      <c r="K79" s="33"/>
      <c r="L79" s="34"/>
      <c r="M79" s="9"/>
      <c r="N79" s="32"/>
      <c r="O79" s="34"/>
      <c r="P79" s="41">
        <f>D83+H83+K83+O83</f>
        <v>48</v>
      </c>
    </row>
    <row r="80" spans="1:16" ht="15.75" customHeight="1">
      <c r="A80" s="49"/>
      <c r="B80" s="13"/>
      <c r="C80" s="12"/>
      <c r="D80" s="12"/>
      <c r="E80" s="12"/>
      <c r="F80" s="4">
        <v>0</v>
      </c>
      <c r="G80" s="18"/>
      <c r="H80" s="4" t="s">
        <v>11</v>
      </c>
      <c r="I80" s="8">
        <f>G80*(-5)</f>
        <v>0</v>
      </c>
      <c r="J80" s="32"/>
      <c r="K80" s="33"/>
      <c r="L80" s="34"/>
      <c r="M80" s="9"/>
      <c r="N80" s="32"/>
      <c r="O80" s="34"/>
      <c r="P80" s="42"/>
    </row>
    <row r="81" spans="1:16" ht="15.75" customHeight="1">
      <c r="A81" s="49"/>
      <c r="B81" s="44" t="s">
        <v>14</v>
      </c>
      <c r="C81" s="45"/>
      <c r="D81" s="14">
        <v>50</v>
      </c>
      <c r="E81" s="15"/>
      <c r="F81" s="44" t="s">
        <v>15</v>
      </c>
      <c r="G81" s="45"/>
      <c r="H81" s="18"/>
      <c r="I81" s="4"/>
      <c r="J81" s="32"/>
      <c r="K81" s="33"/>
      <c r="L81" s="34"/>
      <c r="M81" s="9"/>
      <c r="N81" s="32"/>
      <c r="O81" s="34"/>
      <c r="P81" s="42"/>
    </row>
    <row r="82" spans="1:16" ht="15.75" customHeight="1">
      <c r="A82" s="49"/>
      <c r="B82" s="4"/>
      <c r="C82" s="4"/>
      <c r="D82" s="4"/>
      <c r="E82" s="4"/>
      <c r="F82" s="44" t="s">
        <v>16</v>
      </c>
      <c r="G82" s="45"/>
      <c r="H82" s="18"/>
      <c r="I82" s="4"/>
      <c r="J82" s="35"/>
      <c r="K82" s="36"/>
      <c r="L82" s="37"/>
      <c r="M82" s="16"/>
      <c r="N82" s="35"/>
      <c r="O82" s="37"/>
      <c r="P82" s="43"/>
    </row>
    <row r="83" spans="1:16" ht="15.75" customHeight="1">
      <c r="A83" s="50"/>
      <c r="B83" s="44" t="s">
        <v>17</v>
      </c>
      <c r="C83" s="45"/>
      <c r="D83" s="8">
        <f>E76+E77+E78+E79+E80+D81</f>
        <v>54</v>
      </c>
      <c r="E83" s="15"/>
      <c r="F83" s="44" t="s">
        <v>17</v>
      </c>
      <c r="G83" s="45"/>
      <c r="H83" s="8">
        <f>I76+I77+I78+I79+I80+H81+H82</f>
        <v>0</v>
      </c>
      <c r="I83" s="4"/>
      <c r="J83" s="4" t="s">
        <v>17</v>
      </c>
      <c r="K83" s="46">
        <v>-6</v>
      </c>
      <c r="L83" s="47"/>
      <c r="M83" s="45"/>
      <c r="N83" s="4" t="s">
        <v>17</v>
      </c>
      <c r="O83" s="17"/>
      <c r="P83" s="19" t="str">
        <f>IF(R13&lt;0,"Yếu",IF(R13&lt;=7,"Trung bình",IF(R13&lt;=30,"Khá","Xuất sắc")))</f>
        <v>Xuất sắc</v>
      </c>
    </row>
    <row r="84" spans="1:16" ht="15.75" customHeight="1">
      <c r="A84" s="48" t="s">
        <v>23</v>
      </c>
      <c r="B84" s="3" t="s">
        <v>7</v>
      </c>
      <c r="C84" s="4"/>
      <c r="D84" s="4"/>
      <c r="E84" s="4" t="s">
        <v>8</v>
      </c>
      <c r="F84" s="4" t="s">
        <v>9</v>
      </c>
      <c r="G84" s="4"/>
      <c r="H84" s="4"/>
      <c r="I84" s="4" t="s">
        <v>10</v>
      </c>
      <c r="J84" s="29" t="s">
        <v>64</v>
      </c>
      <c r="K84" s="30"/>
      <c r="L84" s="31"/>
      <c r="M84" s="5"/>
      <c r="N84" s="29"/>
      <c r="O84" s="31"/>
      <c r="P84" s="38">
        <f>S14</f>
        <v>1</v>
      </c>
    </row>
    <row r="85" spans="1:16" ht="15.75" customHeight="1">
      <c r="A85" s="49"/>
      <c r="B85" s="4">
        <v>10</v>
      </c>
      <c r="C85" s="18">
        <v>1</v>
      </c>
      <c r="D85" s="4" t="s">
        <v>11</v>
      </c>
      <c r="E85" s="8">
        <f>C85*5</f>
        <v>5</v>
      </c>
      <c r="F85" s="4">
        <v>4</v>
      </c>
      <c r="G85" s="18"/>
      <c r="H85" s="4" t="s">
        <v>11</v>
      </c>
      <c r="I85" s="8">
        <f>G85*(-1)</f>
        <v>0</v>
      </c>
      <c r="J85" s="32"/>
      <c r="K85" s="33"/>
      <c r="L85" s="34"/>
      <c r="M85" s="9"/>
      <c r="N85" s="32"/>
      <c r="O85" s="34"/>
      <c r="P85" s="39"/>
    </row>
    <row r="86" spans="1:16" ht="15.75" customHeight="1">
      <c r="A86" s="49"/>
      <c r="B86" s="4">
        <v>9</v>
      </c>
      <c r="C86" s="18">
        <v>2</v>
      </c>
      <c r="D86" s="4" t="s">
        <v>11</v>
      </c>
      <c r="E86" s="8">
        <f>C86*4</f>
        <v>8</v>
      </c>
      <c r="F86" s="4">
        <v>3</v>
      </c>
      <c r="G86" s="18"/>
      <c r="H86" s="4" t="s">
        <v>11</v>
      </c>
      <c r="I86" s="8">
        <f>G86*(-2)</f>
        <v>0</v>
      </c>
      <c r="J86" s="32"/>
      <c r="K86" s="33"/>
      <c r="L86" s="34"/>
      <c r="M86" s="9"/>
      <c r="N86" s="32"/>
      <c r="O86" s="34"/>
      <c r="P86" s="39"/>
    </row>
    <row r="87" spans="1:16" ht="15.75" customHeight="1">
      <c r="A87" s="49"/>
      <c r="B87" s="4">
        <v>8</v>
      </c>
      <c r="C87" s="18">
        <v>4</v>
      </c>
      <c r="D87" s="4" t="s">
        <v>11</v>
      </c>
      <c r="E87" s="10">
        <f>C87*3</f>
        <v>12</v>
      </c>
      <c r="F87" s="4">
        <v>2</v>
      </c>
      <c r="G87" s="18"/>
      <c r="H87" s="4" t="s">
        <v>11</v>
      </c>
      <c r="I87" s="8">
        <f>G87*(-3)</f>
        <v>0</v>
      </c>
      <c r="J87" s="32"/>
      <c r="K87" s="33"/>
      <c r="L87" s="34"/>
      <c r="M87" s="9"/>
      <c r="N87" s="32"/>
      <c r="O87" s="34"/>
      <c r="P87" s="40"/>
    </row>
    <row r="88" spans="1:16" ht="15.75" customHeight="1">
      <c r="A88" s="49"/>
      <c r="B88" s="11"/>
      <c r="C88" s="12"/>
      <c r="D88" s="12"/>
      <c r="E88" s="12"/>
      <c r="F88" s="4">
        <v>1</v>
      </c>
      <c r="G88" s="18"/>
      <c r="H88" s="4" t="s">
        <v>11</v>
      </c>
      <c r="I88" s="8">
        <f>G88*(-4)</f>
        <v>0</v>
      </c>
      <c r="J88" s="32"/>
      <c r="K88" s="33"/>
      <c r="L88" s="34"/>
      <c r="M88" s="9"/>
      <c r="N88" s="32"/>
      <c r="O88" s="34"/>
      <c r="P88" s="41">
        <f>D92+H92+K92+O92</f>
        <v>63</v>
      </c>
    </row>
    <row r="89" spans="1:16" ht="15.75" customHeight="1">
      <c r="A89" s="49"/>
      <c r="B89" s="13"/>
      <c r="C89" s="12"/>
      <c r="D89" s="12"/>
      <c r="E89" s="12"/>
      <c r="F89" s="4">
        <v>0</v>
      </c>
      <c r="G89" s="18"/>
      <c r="H89" s="4" t="s">
        <v>11</v>
      </c>
      <c r="I89" s="8">
        <f>G89*(-5)</f>
        <v>0</v>
      </c>
      <c r="J89" s="32"/>
      <c r="K89" s="33"/>
      <c r="L89" s="34"/>
      <c r="M89" s="9"/>
      <c r="N89" s="32"/>
      <c r="O89" s="34"/>
      <c r="P89" s="42"/>
    </row>
    <row r="90" spans="1:16" ht="15.75" customHeight="1">
      <c r="A90" s="49"/>
      <c r="B90" s="44" t="s">
        <v>14</v>
      </c>
      <c r="C90" s="45"/>
      <c r="D90" s="14">
        <v>50</v>
      </c>
      <c r="E90" s="15"/>
      <c r="F90" s="44" t="s">
        <v>15</v>
      </c>
      <c r="G90" s="45"/>
      <c r="H90" s="18"/>
      <c r="I90" s="4"/>
      <c r="J90" s="32"/>
      <c r="K90" s="33"/>
      <c r="L90" s="34"/>
      <c r="M90" s="9"/>
      <c r="N90" s="32"/>
      <c r="O90" s="34"/>
      <c r="P90" s="42"/>
    </row>
    <row r="91" spans="1:16" ht="15.75" customHeight="1">
      <c r="A91" s="49"/>
      <c r="B91" s="4"/>
      <c r="C91" s="4"/>
      <c r="D91" s="4"/>
      <c r="E91" s="4"/>
      <c r="F91" s="44" t="s">
        <v>16</v>
      </c>
      <c r="G91" s="45"/>
      <c r="H91" s="18"/>
      <c r="I91" s="4"/>
      <c r="J91" s="35"/>
      <c r="K91" s="36"/>
      <c r="L91" s="37"/>
      <c r="M91" s="16"/>
      <c r="N91" s="35"/>
      <c r="O91" s="37"/>
      <c r="P91" s="43"/>
    </row>
    <row r="92" spans="1:16" ht="15.75" customHeight="1">
      <c r="A92" s="50"/>
      <c r="B92" s="44" t="s">
        <v>17</v>
      </c>
      <c r="C92" s="45"/>
      <c r="D92" s="8">
        <f>E85+E86+E87+E88+E89+D90</f>
        <v>75</v>
      </c>
      <c r="E92" s="15"/>
      <c r="F92" s="44" t="s">
        <v>17</v>
      </c>
      <c r="G92" s="45"/>
      <c r="H92" s="8">
        <f>I85+I86+I87+I88+I89+H90+H91</f>
        <v>0</v>
      </c>
      <c r="I92" s="4"/>
      <c r="J92" s="4" t="s">
        <v>17</v>
      </c>
      <c r="K92" s="46">
        <v>-12</v>
      </c>
      <c r="L92" s="47"/>
      <c r="M92" s="45"/>
      <c r="N92" s="4" t="s">
        <v>17</v>
      </c>
      <c r="O92" s="17"/>
      <c r="P92" s="19" t="str">
        <f>IF(R14&lt;0,"Yếu",IF(R14&lt;=7,"Trung bình",IF(R14&lt;=30,"Khá","Xuất sắc")))</f>
        <v>Xuất sắc</v>
      </c>
    </row>
    <row r="93" spans="1:16" ht="14.25" customHeight="1">
      <c r="A93" s="48" t="s">
        <v>24</v>
      </c>
      <c r="B93" s="3" t="s">
        <v>7</v>
      </c>
      <c r="C93" s="4"/>
      <c r="D93" s="4"/>
      <c r="E93" s="4" t="s">
        <v>8</v>
      </c>
      <c r="F93" s="4" t="s">
        <v>9</v>
      </c>
      <c r="G93" s="4"/>
      <c r="H93" s="4"/>
      <c r="I93" s="4" t="s">
        <v>10</v>
      </c>
      <c r="J93" s="29" t="s">
        <v>65</v>
      </c>
      <c r="K93" s="30"/>
      <c r="L93" s="31"/>
      <c r="M93" s="5"/>
      <c r="N93" s="29"/>
      <c r="O93" s="31"/>
      <c r="P93" s="38">
        <f>S15</f>
        <v>8</v>
      </c>
    </row>
    <row r="94" spans="1:16" ht="14.25" customHeight="1">
      <c r="A94" s="49"/>
      <c r="B94" s="4">
        <v>10</v>
      </c>
      <c r="C94" s="18"/>
      <c r="D94" s="4" t="s">
        <v>11</v>
      </c>
      <c r="E94" s="8">
        <f>C94*5</f>
        <v>0</v>
      </c>
      <c r="F94" s="4">
        <v>4</v>
      </c>
      <c r="G94" s="18"/>
      <c r="H94" s="4" t="s">
        <v>11</v>
      </c>
      <c r="I94" s="8">
        <f>G94*(-1)</f>
        <v>0</v>
      </c>
      <c r="J94" s="32"/>
      <c r="K94" s="33"/>
      <c r="L94" s="34"/>
      <c r="M94" s="9"/>
      <c r="N94" s="32"/>
      <c r="O94" s="34"/>
      <c r="P94" s="39"/>
    </row>
    <row r="95" spans="1:16" ht="14.25" customHeight="1">
      <c r="A95" s="49"/>
      <c r="B95" s="4">
        <v>9</v>
      </c>
      <c r="C95" s="18"/>
      <c r="D95" s="4" t="s">
        <v>11</v>
      </c>
      <c r="E95" s="8">
        <f>C95*4</f>
        <v>0</v>
      </c>
      <c r="F95" s="4">
        <v>3</v>
      </c>
      <c r="G95" s="18"/>
      <c r="H95" s="4" t="s">
        <v>11</v>
      </c>
      <c r="I95" s="8">
        <f>G95*(-2)</f>
        <v>0</v>
      </c>
      <c r="J95" s="32"/>
      <c r="K95" s="33"/>
      <c r="L95" s="34"/>
      <c r="M95" s="9"/>
      <c r="N95" s="32"/>
      <c r="O95" s="34"/>
      <c r="P95" s="39"/>
    </row>
    <row r="96" spans="1:16" ht="14.25" customHeight="1">
      <c r="A96" s="49"/>
      <c r="B96" s="4">
        <v>8</v>
      </c>
      <c r="C96" s="18"/>
      <c r="D96" s="4" t="s">
        <v>11</v>
      </c>
      <c r="E96" s="10">
        <f>C96*3</f>
        <v>0</v>
      </c>
      <c r="F96" s="4">
        <v>2</v>
      </c>
      <c r="G96" s="18"/>
      <c r="H96" s="4" t="s">
        <v>11</v>
      </c>
      <c r="I96" s="8">
        <f>G96*(-3)</f>
        <v>0</v>
      </c>
      <c r="J96" s="32"/>
      <c r="K96" s="33"/>
      <c r="L96" s="34"/>
      <c r="M96" s="9"/>
      <c r="N96" s="32"/>
      <c r="O96" s="34"/>
      <c r="P96" s="40"/>
    </row>
    <row r="97" spans="1:16" ht="14.25" customHeight="1">
      <c r="A97" s="49"/>
      <c r="B97" s="11"/>
      <c r="C97" s="12"/>
      <c r="D97" s="12"/>
      <c r="E97" s="12"/>
      <c r="F97" s="4">
        <v>1</v>
      </c>
      <c r="G97" s="18"/>
      <c r="H97" s="4" t="s">
        <v>11</v>
      </c>
      <c r="I97" s="8">
        <f>G97*(-4)</f>
        <v>0</v>
      </c>
      <c r="J97" s="32"/>
      <c r="K97" s="33"/>
      <c r="L97" s="34"/>
      <c r="M97" s="9"/>
      <c r="N97" s="32"/>
      <c r="O97" s="34"/>
      <c r="P97" s="41">
        <f>D101+H101+K101+O101</f>
        <v>42</v>
      </c>
    </row>
    <row r="98" spans="1:16" ht="14.25" customHeight="1">
      <c r="A98" s="49"/>
      <c r="B98" s="13"/>
      <c r="C98" s="12"/>
      <c r="D98" s="12"/>
      <c r="E98" s="12"/>
      <c r="F98" s="4">
        <v>0</v>
      </c>
      <c r="G98" s="18"/>
      <c r="H98" s="4" t="s">
        <v>11</v>
      </c>
      <c r="I98" s="8">
        <f>G98*(-5)</f>
        <v>0</v>
      </c>
      <c r="J98" s="32"/>
      <c r="K98" s="33"/>
      <c r="L98" s="34"/>
      <c r="M98" s="9"/>
      <c r="N98" s="32"/>
      <c r="O98" s="34"/>
      <c r="P98" s="42"/>
    </row>
    <row r="99" spans="1:16" ht="14.25" customHeight="1">
      <c r="A99" s="49"/>
      <c r="B99" s="44" t="s">
        <v>14</v>
      </c>
      <c r="C99" s="45"/>
      <c r="D99" s="14">
        <v>50</v>
      </c>
      <c r="E99" s="15"/>
      <c r="F99" s="44" t="s">
        <v>15</v>
      </c>
      <c r="G99" s="45"/>
      <c r="H99" s="18"/>
      <c r="I99" s="4"/>
      <c r="J99" s="32"/>
      <c r="K99" s="33"/>
      <c r="L99" s="34"/>
      <c r="M99" s="9"/>
      <c r="N99" s="32"/>
      <c r="O99" s="34"/>
      <c r="P99" s="42"/>
    </row>
    <row r="100" spans="1:16" ht="14.25" customHeight="1">
      <c r="A100" s="49"/>
      <c r="B100" s="4"/>
      <c r="C100" s="4"/>
      <c r="D100" s="4"/>
      <c r="E100" s="4"/>
      <c r="F100" s="44" t="s">
        <v>16</v>
      </c>
      <c r="G100" s="45"/>
      <c r="H100" s="18"/>
      <c r="I100" s="4"/>
      <c r="J100" s="35"/>
      <c r="K100" s="36"/>
      <c r="L100" s="37"/>
      <c r="M100" s="16"/>
      <c r="N100" s="35"/>
      <c r="O100" s="37"/>
      <c r="P100" s="43"/>
    </row>
    <row r="101" spans="1:16" ht="14.25" customHeight="1">
      <c r="A101" s="50"/>
      <c r="B101" s="44" t="s">
        <v>17</v>
      </c>
      <c r="C101" s="45"/>
      <c r="D101" s="8">
        <f>E94+E95+E96+E97+E98+D99</f>
        <v>50</v>
      </c>
      <c r="E101" s="15"/>
      <c r="F101" s="44" t="s">
        <v>17</v>
      </c>
      <c r="G101" s="45"/>
      <c r="H101" s="8">
        <f>I94+I95+I96+I97+I98+H99+H100</f>
        <v>0</v>
      </c>
      <c r="I101" s="4"/>
      <c r="J101" s="4" t="s">
        <v>17</v>
      </c>
      <c r="K101" s="46">
        <v>-8</v>
      </c>
      <c r="L101" s="47"/>
      <c r="M101" s="45"/>
      <c r="N101" s="4" t="s">
        <v>17</v>
      </c>
      <c r="O101" s="17"/>
      <c r="P101" s="19" t="str">
        <f>IF(R15&lt;0,"Yếu",IF(R15&lt;=7,"Trung bình",IF(R15&lt;=30,"Khá","Xuất sắc")))</f>
        <v>Xuất sắc</v>
      </c>
    </row>
    <row r="102" spans="1:16" ht="14.25" customHeight="1">
      <c r="A102" s="48" t="s">
        <v>82</v>
      </c>
      <c r="B102" s="3" t="s">
        <v>7</v>
      </c>
      <c r="C102" s="4"/>
      <c r="D102" s="4"/>
      <c r="E102" s="4" t="s">
        <v>8</v>
      </c>
      <c r="F102" s="4" t="s">
        <v>9</v>
      </c>
      <c r="G102" s="4"/>
      <c r="H102" s="4"/>
      <c r="I102" s="4" t="s">
        <v>10</v>
      </c>
      <c r="J102" s="29" t="s">
        <v>67</v>
      </c>
      <c r="K102" s="30"/>
      <c r="L102" s="31"/>
      <c r="M102" s="5"/>
      <c r="N102" s="29"/>
      <c r="O102" s="31"/>
      <c r="P102" s="38">
        <f>S16</f>
        <v>7</v>
      </c>
    </row>
    <row r="103" spans="1:16" ht="14.25" customHeight="1">
      <c r="A103" s="49"/>
      <c r="B103" s="4">
        <v>10</v>
      </c>
      <c r="C103" s="18"/>
      <c r="D103" s="4" t="s">
        <v>11</v>
      </c>
      <c r="E103" s="8">
        <f>C103*5</f>
        <v>0</v>
      </c>
      <c r="F103" s="4">
        <v>4</v>
      </c>
      <c r="G103" s="18"/>
      <c r="H103" s="4" t="s">
        <v>11</v>
      </c>
      <c r="I103" s="8">
        <f>G103*(-1)</f>
        <v>0</v>
      </c>
      <c r="J103" s="32"/>
      <c r="K103" s="33"/>
      <c r="L103" s="34"/>
      <c r="M103" s="9"/>
      <c r="N103" s="32"/>
      <c r="O103" s="34"/>
      <c r="P103" s="39"/>
    </row>
    <row r="104" spans="1:16" ht="14.25" customHeight="1">
      <c r="A104" s="49"/>
      <c r="B104" s="4">
        <v>9</v>
      </c>
      <c r="C104" s="18"/>
      <c r="D104" s="4" t="s">
        <v>11</v>
      </c>
      <c r="E104" s="8">
        <f>C104*4</f>
        <v>0</v>
      </c>
      <c r="F104" s="4">
        <v>3</v>
      </c>
      <c r="G104" s="18"/>
      <c r="H104" s="4" t="s">
        <v>11</v>
      </c>
      <c r="I104" s="8">
        <f>G104*(-2)</f>
        <v>0</v>
      </c>
      <c r="J104" s="32"/>
      <c r="K104" s="33"/>
      <c r="L104" s="34"/>
      <c r="M104" s="9"/>
      <c r="N104" s="32"/>
      <c r="O104" s="34"/>
      <c r="P104" s="39"/>
    </row>
    <row r="105" spans="1:16" ht="14.25" customHeight="1">
      <c r="A105" s="49"/>
      <c r="B105" s="4">
        <v>8</v>
      </c>
      <c r="C105" s="18"/>
      <c r="D105" s="4" t="s">
        <v>11</v>
      </c>
      <c r="E105" s="10">
        <f>C105*3</f>
        <v>0</v>
      </c>
      <c r="F105" s="4">
        <v>2</v>
      </c>
      <c r="G105" s="18"/>
      <c r="H105" s="4" t="s">
        <v>11</v>
      </c>
      <c r="I105" s="8">
        <f>G105*(-3)</f>
        <v>0</v>
      </c>
      <c r="J105" s="32"/>
      <c r="K105" s="33"/>
      <c r="L105" s="34"/>
      <c r="M105" s="9"/>
      <c r="N105" s="32"/>
      <c r="O105" s="34"/>
      <c r="P105" s="40"/>
    </row>
    <row r="106" spans="1:16" ht="14.25" customHeight="1">
      <c r="A106" s="49"/>
      <c r="B106" s="11"/>
      <c r="C106" s="12"/>
      <c r="D106" s="12"/>
      <c r="E106" s="12"/>
      <c r="F106" s="4">
        <v>1</v>
      </c>
      <c r="G106" s="18"/>
      <c r="H106" s="4" t="s">
        <v>11</v>
      </c>
      <c r="I106" s="8">
        <f>G106*(-4)</f>
        <v>0</v>
      </c>
      <c r="J106" s="32"/>
      <c r="K106" s="33"/>
      <c r="L106" s="34"/>
      <c r="M106" s="9"/>
      <c r="N106" s="32"/>
      <c r="O106" s="34"/>
      <c r="P106" s="41">
        <f>D110+H110+K110+O110</f>
        <v>44</v>
      </c>
    </row>
    <row r="107" spans="1:16" ht="14.25" customHeight="1">
      <c r="A107" s="49"/>
      <c r="B107" s="13"/>
      <c r="C107" s="12"/>
      <c r="D107" s="12"/>
      <c r="E107" s="12"/>
      <c r="F107" s="4">
        <v>0</v>
      </c>
      <c r="G107" s="18"/>
      <c r="H107" s="4" t="s">
        <v>11</v>
      </c>
      <c r="I107" s="8">
        <f>G107*(-5)</f>
        <v>0</v>
      </c>
      <c r="J107" s="32"/>
      <c r="K107" s="33"/>
      <c r="L107" s="34"/>
      <c r="M107" s="9"/>
      <c r="N107" s="32"/>
      <c r="O107" s="34"/>
      <c r="P107" s="42"/>
    </row>
    <row r="108" spans="1:16" ht="14.25" customHeight="1">
      <c r="A108" s="49"/>
      <c r="B108" s="44" t="s">
        <v>14</v>
      </c>
      <c r="C108" s="45"/>
      <c r="D108" s="14">
        <v>50</v>
      </c>
      <c r="E108" s="15"/>
      <c r="F108" s="44" t="s">
        <v>15</v>
      </c>
      <c r="G108" s="45"/>
      <c r="H108" s="18"/>
      <c r="I108" s="4"/>
      <c r="J108" s="32"/>
      <c r="K108" s="33"/>
      <c r="L108" s="34"/>
      <c r="M108" s="9"/>
      <c r="N108" s="32"/>
      <c r="O108" s="34"/>
      <c r="P108" s="42"/>
    </row>
    <row r="109" spans="1:16" ht="14.25" customHeight="1">
      <c r="A109" s="49"/>
      <c r="B109" s="4"/>
      <c r="C109" s="4"/>
      <c r="D109" s="4"/>
      <c r="E109" s="4"/>
      <c r="F109" s="44" t="s">
        <v>16</v>
      </c>
      <c r="G109" s="45"/>
      <c r="H109" s="18"/>
      <c r="I109" s="4"/>
      <c r="J109" s="35"/>
      <c r="K109" s="36"/>
      <c r="L109" s="37"/>
      <c r="M109" s="16"/>
      <c r="N109" s="35"/>
      <c r="O109" s="37"/>
      <c r="P109" s="43"/>
    </row>
    <row r="110" spans="1:16" ht="14.25" customHeight="1">
      <c r="A110" s="50"/>
      <c r="B110" s="44" t="s">
        <v>17</v>
      </c>
      <c r="C110" s="45"/>
      <c r="D110" s="8">
        <f>E103+E104+E105+E106+E107+D108</f>
        <v>50</v>
      </c>
      <c r="E110" s="15"/>
      <c r="F110" s="44" t="s">
        <v>17</v>
      </c>
      <c r="G110" s="45"/>
      <c r="H110" s="8">
        <f>I103+I104+I105+I106+I107+H108+H109</f>
        <v>0</v>
      </c>
      <c r="I110" s="4"/>
      <c r="J110" s="4" t="s">
        <v>17</v>
      </c>
      <c r="K110" s="46">
        <v>-6</v>
      </c>
      <c r="L110" s="47"/>
      <c r="M110" s="45"/>
      <c r="N110" s="4" t="s">
        <v>17</v>
      </c>
      <c r="O110" s="17"/>
      <c r="P110" s="19" t="str">
        <f>IF(R16&lt;0,"Yếu",IF(R16&lt;=7,"Trung bình",IF(R16&lt;=30,"Khá","Xuất sắc")))</f>
        <v>Xuất sắc</v>
      </c>
    </row>
    <row r="111" spans="1:16" ht="14.25" customHeight="1">
      <c r="P111" s="21"/>
    </row>
    <row r="112" spans="1:16" ht="14.25" customHeight="1">
      <c r="P112" s="21"/>
    </row>
    <row r="113" spans="16:16" ht="14.25" customHeight="1">
      <c r="P113" s="21"/>
    </row>
    <row r="114" spans="16:16" ht="14.25" customHeight="1">
      <c r="P114" s="21"/>
    </row>
    <row r="115" spans="16:16" ht="14.25" customHeight="1">
      <c r="P115" s="21"/>
    </row>
    <row r="116" spans="16:16" ht="14.25" customHeight="1">
      <c r="P116" s="21"/>
    </row>
    <row r="117" spans="16:16" ht="14.25" customHeight="1">
      <c r="P117" s="21"/>
    </row>
    <row r="118" spans="16:16" ht="14.25" customHeight="1">
      <c r="P118" s="21"/>
    </row>
    <row r="119" spans="16:16" ht="14.25" customHeight="1">
      <c r="P119" s="21"/>
    </row>
    <row r="120" spans="16:16" ht="14.25" customHeight="1">
      <c r="P120" s="21"/>
    </row>
    <row r="121" spans="16:16" ht="14.25" customHeight="1">
      <c r="P121" s="21"/>
    </row>
    <row r="122" spans="16:16" ht="14.25" customHeight="1">
      <c r="P122" s="21"/>
    </row>
    <row r="123" spans="16:16" ht="14.25" customHeight="1">
      <c r="P123" s="21"/>
    </row>
    <row r="124" spans="16:16" ht="14.25" customHeight="1">
      <c r="P124" s="21"/>
    </row>
    <row r="125" spans="16:16" ht="14.25" customHeight="1">
      <c r="P125" s="21"/>
    </row>
    <row r="126" spans="16:16" ht="14.25" customHeight="1">
      <c r="P126" s="21"/>
    </row>
    <row r="127" spans="16:16" ht="14.25" customHeight="1">
      <c r="P127" s="21"/>
    </row>
    <row r="128" spans="16:16" ht="14.25" customHeight="1">
      <c r="P128" s="21"/>
    </row>
    <row r="129" spans="16:16" ht="14.25" customHeight="1">
      <c r="P129" s="21"/>
    </row>
    <row r="130" spans="16:16" ht="14.25" customHeight="1">
      <c r="P130" s="21"/>
    </row>
    <row r="131" spans="16:16" ht="14.25" customHeight="1">
      <c r="P131" s="21"/>
    </row>
    <row r="132" spans="16:16" ht="14.25" customHeight="1">
      <c r="P132" s="21"/>
    </row>
    <row r="133" spans="16:16" ht="14.25" customHeight="1">
      <c r="P133" s="21"/>
    </row>
    <row r="134" spans="16:16" ht="14.25" customHeight="1">
      <c r="P134" s="21"/>
    </row>
    <row r="135" spans="16:16" ht="14.25" customHeight="1">
      <c r="P135" s="21"/>
    </row>
    <row r="136" spans="16:16" ht="14.25" customHeight="1">
      <c r="P136" s="21"/>
    </row>
    <row r="137" spans="16:16" ht="14.25" customHeight="1">
      <c r="P137" s="21"/>
    </row>
    <row r="138" spans="16:16" ht="14.25" customHeight="1">
      <c r="P138" s="21"/>
    </row>
    <row r="139" spans="16:16" ht="14.25" customHeight="1">
      <c r="P139" s="21"/>
    </row>
    <row r="140" spans="16:16" ht="14.25" customHeight="1">
      <c r="P140" s="21"/>
    </row>
    <row r="141" spans="16:16" ht="14.25" customHeight="1">
      <c r="P141" s="21"/>
    </row>
    <row r="142" spans="16:16" ht="14.25" customHeight="1">
      <c r="P142" s="21"/>
    </row>
    <row r="143" spans="16:16" ht="14.25" customHeight="1">
      <c r="P143" s="21"/>
    </row>
    <row r="144" spans="16:16" ht="14.25" customHeight="1">
      <c r="P144" s="21"/>
    </row>
    <row r="145" spans="16:16" ht="14.25" customHeight="1">
      <c r="P145" s="21"/>
    </row>
    <row r="146" spans="16:16" ht="14.25" customHeight="1">
      <c r="P146" s="21"/>
    </row>
    <row r="147" spans="16:16" ht="14.25" customHeight="1">
      <c r="P147" s="21"/>
    </row>
    <row r="148" spans="16:16" ht="14.25" customHeight="1">
      <c r="P148" s="21"/>
    </row>
    <row r="149" spans="16:16" ht="14.25" customHeight="1">
      <c r="P149" s="21"/>
    </row>
    <row r="150" spans="16:16" ht="14.25" customHeight="1">
      <c r="P150" s="21"/>
    </row>
    <row r="151" spans="16:16" ht="14.25" customHeight="1">
      <c r="P151" s="21"/>
    </row>
    <row r="152" spans="16:16" ht="14.25" customHeight="1">
      <c r="P152" s="21"/>
    </row>
    <row r="153" spans="16:16" ht="14.25" customHeight="1">
      <c r="P153" s="21"/>
    </row>
    <row r="154" spans="16:16" ht="14.25" customHeight="1">
      <c r="P154" s="21"/>
    </row>
    <row r="155" spans="16:16" ht="14.25" customHeight="1">
      <c r="P155" s="21"/>
    </row>
    <row r="156" spans="16:16" ht="14.25" customHeight="1">
      <c r="P156" s="21"/>
    </row>
    <row r="157" spans="16:16" ht="14.25" customHeight="1">
      <c r="P157" s="21"/>
    </row>
    <row r="158" spans="16:16" ht="14.25" customHeight="1">
      <c r="P158" s="21"/>
    </row>
    <row r="159" spans="16:16" ht="14.25" customHeight="1">
      <c r="P159" s="21"/>
    </row>
    <row r="160" spans="16:16" ht="14.25" customHeight="1">
      <c r="P160" s="21"/>
    </row>
    <row r="161" spans="16:16" ht="14.25" customHeight="1">
      <c r="P161" s="21"/>
    </row>
    <row r="162" spans="16:16" ht="14.25" customHeight="1">
      <c r="P162" s="21"/>
    </row>
    <row r="163" spans="16:16" ht="14.25" customHeight="1">
      <c r="P163" s="21"/>
    </row>
    <row r="164" spans="16:16" ht="14.25" customHeight="1">
      <c r="P164" s="21"/>
    </row>
    <row r="165" spans="16:16" ht="14.25" customHeight="1">
      <c r="P165" s="21"/>
    </row>
    <row r="166" spans="16:16" ht="14.25" customHeight="1">
      <c r="P166" s="21"/>
    </row>
    <row r="167" spans="16:16" ht="14.25" customHeight="1">
      <c r="P167" s="21"/>
    </row>
    <row r="168" spans="16:16" ht="14.25" customHeight="1">
      <c r="P168" s="21"/>
    </row>
    <row r="169" spans="16:16" ht="14.25" customHeight="1">
      <c r="P169" s="21"/>
    </row>
    <row r="170" spans="16:16" ht="14.25" customHeight="1">
      <c r="P170" s="21"/>
    </row>
    <row r="171" spans="16:16" ht="14.25" customHeight="1">
      <c r="P171" s="21"/>
    </row>
    <row r="172" spans="16:16" ht="14.25" customHeight="1">
      <c r="P172" s="21"/>
    </row>
    <row r="173" spans="16:16" ht="14.25" customHeight="1">
      <c r="P173" s="21"/>
    </row>
    <row r="174" spans="16:16" ht="14.25" customHeight="1">
      <c r="P174" s="21"/>
    </row>
    <row r="175" spans="16:16" ht="14.25" customHeight="1">
      <c r="P175" s="21"/>
    </row>
    <row r="176" spans="16:16" ht="14.25" customHeight="1">
      <c r="P176" s="21"/>
    </row>
    <row r="177" spans="16:16" ht="14.25" customHeight="1">
      <c r="P177" s="21"/>
    </row>
    <row r="178" spans="16:16" ht="14.25" customHeight="1">
      <c r="P178" s="21"/>
    </row>
    <row r="179" spans="16:16" ht="14.25" customHeight="1">
      <c r="P179" s="21"/>
    </row>
    <row r="180" spans="16:16" ht="14.25" customHeight="1">
      <c r="P180" s="21"/>
    </row>
    <row r="181" spans="16:16" ht="14.25" customHeight="1">
      <c r="P181" s="21"/>
    </row>
    <row r="182" spans="16:16" ht="14.25" customHeight="1">
      <c r="P182" s="21"/>
    </row>
    <row r="183" spans="16:16" ht="14.25" customHeight="1">
      <c r="P183" s="21"/>
    </row>
    <row r="184" spans="16:16" ht="14.25" customHeight="1">
      <c r="P184" s="21"/>
    </row>
    <row r="185" spans="16:16" ht="14.25" customHeight="1">
      <c r="P185" s="21"/>
    </row>
    <row r="186" spans="16:16" ht="14.25" customHeight="1">
      <c r="P186" s="21"/>
    </row>
    <row r="187" spans="16:16" ht="14.25" customHeight="1">
      <c r="P187" s="21"/>
    </row>
    <row r="188" spans="16:16" ht="14.25" customHeight="1">
      <c r="P188" s="21"/>
    </row>
    <row r="189" spans="16:16" ht="14.25" customHeight="1">
      <c r="P189" s="21"/>
    </row>
    <row r="190" spans="16:16" ht="14.25" customHeight="1">
      <c r="P190" s="21"/>
    </row>
    <row r="191" spans="16:16" ht="14.25" customHeight="1">
      <c r="P191" s="21"/>
    </row>
    <row r="192" spans="16:16" ht="14.25" customHeight="1">
      <c r="P192" s="21"/>
    </row>
    <row r="193" spans="16:16" ht="14.25" customHeight="1">
      <c r="P193" s="21"/>
    </row>
    <row r="194" spans="16:16" ht="14.25" customHeight="1">
      <c r="P194" s="21"/>
    </row>
    <row r="195" spans="16:16" ht="14.25" customHeight="1">
      <c r="P195" s="21"/>
    </row>
    <row r="196" spans="16:16" ht="14.25" customHeight="1">
      <c r="P196" s="21"/>
    </row>
    <row r="197" spans="16:16" ht="14.25" customHeight="1">
      <c r="P197" s="21"/>
    </row>
    <row r="198" spans="16:16" ht="14.25" customHeight="1">
      <c r="P198" s="21"/>
    </row>
    <row r="199" spans="16:16" ht="14.25" customHeight="1">
      <c r="P199" s="21"/>
    </row>
    <row r="200" spans="16:16" ht="14.25" customHeight="1">
      <c r="P200" s="21"/>
    </row>
    <row r="201" spans="16:16" ht="14.25" customHeight="1">
      <c r="P201" s="21"/>
    </row>
    <row r="202" spans="16:16" ht="14.25" customHeight="1">
      <c r="P202" s="21"/>
    </row>
    <row r="203" spans="16:16" ht="14.25" customHeight="1">
      <c r="P203" s="21"/>
    </row>
    <row r="204" spans="16:16" ht="14.25" customHeight="1">
      <c r="P204" s="21"/>
    </row>
    <row r="205" spans="16:16" ht="14.25" customHeight="1">
      <c r="P205" s="21"/>
    </row>
    <row r="206" spans="16:16" ht="14.25" customHeight="1">
      <c r="P206" s="21"/>
    </row>
    <row r="207" spans="16:16" ht="14.25" customHeight="1">
      <c r="P207" s="21"/>
    </row>
    <row r="208" spans="16:16" ht="14.25" customHeight="1">
      <c r="P208" s="21"/>
    </row>
    <row r="209" spans="16:16" ht="14.25" customHeight="1">
      <c r="P209" s="21"/>
    </row>
    <row r="210" spans="16:16" ht="14.25" customHeight="1">
      <c r="P210" s="21"/>
    </row>
    <row r="211" spans="16:16" ht="14.25" customHeight="1">
      <c r="P211" s="21"/>
    </row>
    <row r="212" spans="16:16" ht="14.25" customHeight="1">
      <c r="P212" s="21"/>
    </row>
    <row r="213" spans="16:16" ht="14.25" customHeight="1">
      <c r="P213" s="21"/>
    </row>
    <row r="214" spans="16:16" ht="14.25" customHeight="1">
      <c r="P214" s="21"/>
    </row>
    <row r="215" spans="16:16" ht="14.25" customHeight="1">
      <c r="P215" s="21"/>
    </row>
    <row r="216" spans="16:16" ht="14.25" customHeight="1">
      <c r="P216" s="21"/>
    </row>
    <row r="217" spans="16:16" ht="14.25" customHeight="1">
      <c r="P217" s="21"/>
    </row>
    <row r="218" spans="16:16" ht="14.25" customHeight="1">
      <c r="P218" s="21"/>
    </row>
    <row r="219" spans="16:16" ht="14.25" customHeight="1">
      <c r="P219" s="21"/>
    </row>
    <row r="220" spans="16:16" ht="14.25" customHeight="1">
      <c r="P220" s="21"/>
    </row>
    <row r="221" spans="16:16" ht="14.25" customHeight="1">
      <c r="P221" s="21"/>
    </row>
    <row r="222" spans="16:16" ht="14.25" customHeight="1">
      <c r="P222" s="21"/>
    </row>
    <row r="223" spans="16:16" ht="14.25" customHeight="1">
      <c r="P223" s="21"/>
    </row>
    <row r="224" spans="16:16" ht="14.25" customHeight="1">
      <c r="P224" s="21"/>
    </row>
    <row r="225" spans="16:16" ht="14.25" customHeight="1">
      <c r="P225" s="21"/>
    </row>
    <row r="226" spans="16:16" ht="14.25" customHeight="1">
      <c r="P226" s="21"/>
    </row>
    <row r="227" spans="16:16" ht="14.25" customHeight="1">
      <c r="P227" s="21"/>
    </row>
    <row r="228" spans="16:16" ht="14.25" customHeight="1">
      <c r="P228" s="21"/>
    </row>
    <row r="229" spans="16:16" ht="14.25" customHeight="1">
      <c r="P229" s="21"/>
    </row>
    <row r="230" spans="16:16" ht="14.25" customHeight="1">
      <c r="P230" s="21"/>
    </row>
    <row r="231" spans="16:16" ht="14.25" customHeight="1">
      <c r="P231" s="21"/>
    </row>
    <row r="232" spans="16:16" ht="14.25" customHeight="1">
      <c r="P232" s="21"/>
    </row>
    <row r="233" spans="16:16" ht="14.25" customHeight="1">
      <c r="P233" s="21"/>
    </row>
    <row r="234" spans="16:16" ht="14.25" customHeight="1">
      <c r="P234" s="21"/>
    </row>
    <row r="235" spans="16:16" ht="14.25" customHeight="1">
      <c r="P235" s="21"/>
    </row>
    <row r="236" spans="16:16" ht="14.25" customHeight="1">
      <c r="P236" s="21"/>
    </row>
    <row r="237" spans="16:16" ht="14.25" customHeight="1">
      <c r="P237" s="21"/>
    </row>
    <row r="238" spans="16:16" ht="14.25" customHeight="1">
      <c r="P238" s="21"/>
    </row>
    <row r="239" spans="16:16" ht="14.25" customHeight="1">
      <c r="P239" s="21"/>
    </row>
    <row r="240" spans="16:16" ht="14.25" customHeight="1">
      <c r="P240" s="21"/>
    </row>
    <row r="241" spans="16:16" ht="14.25" customHeight="1">
      <c r="P241" s="21"/>
    </row>
    <row r="242" spans="16:16" ht="14.25" customHeight="1">
      <c r="P242" s="21"/>
    </row>
    <row r="243" spans="16:16" ht="14.25" customHeight="1">
      <c r="P243" s="21"/>
    </row>
    <row r="244" spans="16:16" ht="14.25" customHeight="1">
      <c r="P244" s="21"/>
    </row>
    <row r="245" spans="16:16" ht="14.25" customHeight="1">
      <c r="P245" s="21"/>
    </row>
    <row r="246" spans="16:16" ht="14.25" customHeight="1">
      <c r="P246" s="21"/>
    </row>
    <row r="247" spans="16:16" ht="14.25" customHeight="1">
      <c r="P247" s="21"/>
    </row>
    <row r="248" spans="16:16" ht="14.25" customHeight="1">
      <c r="P248" s="21"/>
    </row>
    <row r="249" spans="16:16" ht="14.25" customHeight="1">
      <c r="P249" s="21"/>
    </row>
    <row r="250" spans="16:16" ht="14.25" customHeight="1">
      <c r="P250" s="21"/>
    </row>
    <row r="251" spans="16:16" ht="14.25" customHeight="1">
      <c r="P251" s="21"/>
    </row>
    <row r="252" spans="16:16" ht="14.25" customHeight="1">
      <c r="P252" s="21"/>
    </row>
    <row r="253" spans="16:16" ht="14.25" customHeight="1">
      <c r="P253" s="21"/>
    </row>
    <row r="254" spans="16:16" ht="14.25" customHeight="1">
      <c r="P254" s="21"/>
    </row>
    <row r="255" spans="16:16" ht="14.25" customHeight="1">
      <c r="P255" s="21"/>
    </row>
    <row r="256" spans="16:16" ht="14.25" customHeight="1">
      <c r="P256" s="21"/>
    </row>
    <row r="257" spans="16:16" ht="14.25" customHeight="1">
      <c r="P257" s="21"/>
    </row>
    <row r="258" spans="16:16" ht="14.25" customHeight="1">
      <c r="P258" s="21"/>
    </row>
    <row r="259" spans="16:16" ht="14.25" customHeight="1">
      <c r="P259" s="21"/>
    </row>
    <row r="260" spans="16:16" ht="14.25" customHeight="1">
      <c r="P260" s="21"/>
    </row>
    <row r="261" spans="16:16" ht="14.25" customHeight="1">
      <c r="P261" s="21"/>
    </row>
    <row r="262" spans="16:16" ht="14.25" customHeight="1">
      <c r="P262" s="21"/>
    </row>
    <row r="263" spans="16:16" ht="14.25" customHeight="1">
      <c r="P263" s="21"/>
    </row>
    <row r="264" spans="16:16" ht="14.25" customHeight="1">
      <c r="P264" s="21"/>
    </row>
    <row r="265" spans="16:16" ht="14.25" customHeight="1">
      <c r="P265" s="21"/>
    </row>
    <row r="266" spans="16:16" ht="14.25" customHeight="1">
      <c r="P266" s="21"/>
    </row>
    <row r="267" spans="16:16" ht="14.25" customHeight="1">
      <c r="P267" s="21"/>
    </row>
    <row r="268" spans="16:16" ht="14.25" customHeight="1">
      <c r="P268" s="21"/>
    </row>
    <row r="269" spans="16:16" ht="14.25" customHeight="1">
      <c r="P269" s="21"/>
    </row>
    <row r="270" spans="16:16" ht="14.25" customHeight="1">
      <c r="P270" s="21"/>
    </row>
    <row r="271" spans="16:16" ht="14.25" customHeight="1">
      <c r="P271" s="21"/>
    </row>
    <row r="272" spans="16:16" ht="14.25" customHeight="1">
      <c r="P272" s="21"/>
    </row>
    <row r="273" spans="16:16" ht="14.25" customHeight="1">
      <c r="P273" s="21"/>
    </row>
    <row r="274" spans="16:16" ht="14.25" customHeight="1">
      <c r="P274" s="21"/>
    </row>
    <row r="275" spans="16:16" ht="14.25" customHeight="1">
      <c r="P275" s="21"/>
    </row>
    <row r="276" spans="16:16" ht="14.25" customHeight="1">
      <c r="P276" s="21"/>
    </row>
    <row r="277" spans="16:16" ht="14.25" customHeight="1">
      <c r="P277" s="21"/>
    </row>
    <row r="278" spans="16:16" ht="14.25" customHeight="1">
      <c r="P278" s="21"/>
    </row>
    <row r="279" spans="16:16" ht="14.25" customHeight="1">
      <c r="P279" s="21"/>
    </row>
    <row r="280" spans="16:16" ht="14.25" customHeight="1">
      <c r="P280" s="21"/>
    </row>
    <row r="281" spans="16:16" ht="14.25" customHeight="1">
      <c r="P281" s="21"/>
    </row>
    <row r="282" spans="16:16" ht="14.25" customHeight="1">
      <c r="P282" s="21"/>
    </row>
    <row r="283" spans="16:16" ht="14.25" customHeight="1">
      <c r="P283" s="21"/>
    </row>
    <row r="284" spans="16:16" ht="14.25" customHeight="1">
      <c r="P284" s="21"/>
    </row>
    <row r="285" spans="16:16" ht="14.25" customHeight="1">
      <c r="P285" s="21"/>
    </row>
    <row r="286" spans="16:16" ht="14.25" customHeight="1">
      <c r="P286" s="21"/>
    </row>
    <row r="287" spans="16:16" ht="14.25" customHeight="1">
      <c r="P287" s="21"/>
    </row>
    <row r="288" spans="16:16" ht="14.25" customHeight="1">
      <c r="P288" s="21"/>
    </row>
    <row r="289" spans="16:16" ht="14.25" customHeight="1">
      <c r="P289" s="21"/>
    </row>
    <row r="290" spans="16:16" ht="14.25" customHeight="1">
      <c r="P290" s="21"/>
    </row>
    <row r="291" spans="16:16" ht="14.25" customHeight="1">
      <c r="P291" s="21"/>
    </row>
    <row r="292" spans="16:16" ht="14.25" customHeight="1">
      <c r="P292" s="21"/>
    </row>
    <row r="293" spans="16:16" ht="14.25" customHeight="1">
      <c r="P293" s="21"/>
    </row>
    <row r="294" spans="16:16" ht="14.25" customHeight="1">
      <c r="P294" s="21"/>
    </row>
    <row r="295" spans="16:16" ht="14.25" customHeight="1">
      <c r="P295" s="21"/>
    </row>
    <row r="296" spans="16:16" ht="14.25" customHeight="1">
      <c r="P296" s="21"/>
    </row>
    <row r="297" spans="16:16" ht="14.25" customHeight="1">
      <c r="P297" s="21"/>
    </row>
    <row r="298" spans="16:16" ht="14.25" customHeight="1">
      <c r="P298" s="21"/>
    </row>
    <row r="299" spans="16:16" ht="14.25" customHeight="1">
      <c r="P299" s="21"/>
    </row>
    <row r="300" spans="16:16" ht="14.25" customHeight="1">
      <c r="P300" s="21"/>
    </row>
    <row r="301" spans="16:16" ht="14.25" customHeight="1">
      <c r="P301" s="21"/>
    </row>
    <row r="302" spans="16:16" ht="14.25" customHeight="1">
      <c r="P302" s="21"/>
    </row>
    <row r="303" spans="16:16" ht="14.25" customHeight="1">
      <c r="P303" s="21"/>
    </row>
    <row r="304" spans="16:16" ht="14.25" customHeight="1">
      <c r="P304" s="21"/>
    </row>
    <row r="305" spans="16:16" ht="14.25" customHeight="1">
      <c r="P305" s="21"/>
    </row>
    <row r="306" spans="16:16" ht="14.25" customHeight="1">
      <c r="P306" s="21"/>
    </row>
    <row r="307" spans="16:16" ht="14.25" customHeight="1">
      <c r="P307" s="21"/>
    </row>
    <row r="308" spans="16:16" ht="14.25" customHeight="1">
      <c r="P308" s="21"/>
    </row>
    <row r="309" spans="16:16" ht="14.25" customHeight="1">
      <c r="P309" s="21"/>
    </row>
    <row r="310" spans="16:16" ht="14.25" customHeight="1">
      <c r="P310" s="21"/>
    </row>
    <row r="311" spans="16:16" ht="15.75" customHeight="1"/>
    <row r="312" spans="16:16" ht="15.75" customHeight="1"/>
    <row r="313" spans="16:16" ht="15.75" customHeight="1"/>
    <row r="314" spans="16:16" ht="15.75" customHeight="1"/>
    <row r="315" spans="16:16" ht="15.75" customHeight="1"/>
    <row r="316" spans="16:16" ht="15.75" customHeight="1"/>
    <row r="317" spans="16:16" ht="15.75" customHeight="1"/>
    <row r="318" spans="16:16" ht="15.75" customHeight="1"/>
    <row r="319" spans="16:16" ht="15.75" customHeight="1"/>
    <row r="320" spans="16:1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8"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P48:P51"/>
    <mergeCell ref="P52:P55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F10:G10"/>
    <mergeCell ref="F11:G11"/>
    <mergeCell ref="A12:A20"/>
    <mergeCell ref="J12:L19"/>
    <mergeCell ref="N12:O19"/>
    <mergeCell ref="P12:P15"/>
    <mergeCell ref="A30:A38"/>
    <mergeCell ref="N3:O10"/>
    <mergeCell ref="P3:P6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B47:C47"/>
    <mergeCell ref="B54:C54"/>
    <mergeCell ref="F54:G54"/>
    <mergeCell ref="F55:G55"/>
    <mergeCell ref="B45:C45"/>
    <mergeCell ref="F47:G47"/>
    <mergeCell ref="K47:M47"/>
    <mergeCell ref="J48:L55"/>
    <mergeCell ref="F18:G18"/>
    <mergeCell ref="F19:G19"/>
    <mergeCell ref="J21:L28"/>
    <mergeCell ref="B20:C20"/>
    <mergeCell ref="F20:G20"/>
    <mergeCell ref="F91:G91"/>
    <mergeCell ref="F92:G92"/>
    <mergeCell ref="F81:G81"/>
    <mergeCell ref="F82:G82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F83:G83"/>
    <mergeCell ref="A93:A101"/>
    <mergeCell ref="A102:A110"/>
    <mergeCell ref="B108:C108"/>
    <mergeCell ref="B110:C110"/>
    <mergeCell ref="B74:C74"/>
    <mergeCell ref="B81:C81"/>
    <mergeCell ref="A84:A92"/>
    <mergeCell ref="B90:C90"/>
    <mergeCell ref="B92:C92"/>
    <mergeCell ref="B99:C99"/>
    <mergeCell ref="B101:C101"/>
    <mergeCell ref="A75:A83"/>
    <mergeCell ref="B83:C83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F73:G73"/>
    <mergeCell ref="F74:G74"/>
    <mergeCell ref="J93:L100"/>
    <mergeCell ref="N93:O100"/>
    <mergeCell ref="P93:P96"/>
    <mergeCell ref="P97:P100"/>
    <mergeCell ref="F99:G99"/>
    <mergeCell ref="F108:G108"/>
    <mergeCell ref="F109:G109"/>
    <mergeCell ref="F110:G110"/>
    <mergeCell ref="F100:G100"/>
    <mergeCell ref="F101:G101"/>
    <mergeCell ref="K101:M101"/>
    <mergeCell ref="J102:L109"/>
    <mergeCell ref="N102:O109"/>
    <mergeCell ref="P102:P105"/>
    <mergeCell ref="P106:P109"/>
    <mergeCell ref="K110:M110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5" workbookViewId="0">
      <selection activeCell="T8" sqref="T8"/>
    </sheetView>
  </sheetViews>
  <sheetFormatPr defaultColWidth="14.453125" defaultRowHeight="15" customHeight="1"/>
  <cols>
    <col min="1" max="1" width="11" customWidth="1"/>
    <col min="2" max="2" width="3.453125" customWidth="1"/>
    <col min="3" max="3" width="5.1796875" customWidth="1"/>
    <col min="4" max="5" width="5" customWidth="1"/>
    <col min="6" max="6" width="3.453125" customWidth="1"/>
    <col min="7" max="7" width="4.81640625" customWidth="1"/>
    <col min="8" max="9" width="5" customWidth="1"/>
    <col min="10" max="10" width="6.81640625" customWidth="1"/>
    <col min="11" max="11" width="5.81640625" customWidth="1"/>
    <col min="12" max="12" width="14" customWidth="1"/>
    <col min="13" max="13" width="0.81640625" hidden="1" customWidth="1"/>
    <col min="14" max="14" width="7" customWidth="1"/>
    <col min="15" max="15" width="6.1796875" customWidth="1"/>
    <col min="16" max="16" width="7.453125" style="22" customWidth="1"/>
    <col min="17" max="19" width="9.1796875" customWidth="1"/>
    <col min="20" max="26" width="8" customWidth="1"/>
  </cols>
  <sheetData>
    <row r="1" spans="1:26" ht="42.75" customHeight="1">
      <c r="A1" s="72" t="s">
        <v>78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26" ht="30" customHeight="1">
      <c r="A2" s="1" t="s">
        <v>0</v>
      </c>
      <c r="B2" s="73" t="s">
        <v>1</v>
      </c>
      <c r="C2" s="47"/>
      <c r="D2" s="47"/>
      <c r="E2" s="45"/>
      <c r="F2" s="73" t="s">
        <v>2</v>
      </c>
      <c r="G2" s="47"/>
      <c r="H2" s="47"/>
      <c r="I2" s="45"/>
      <c r="J2" s="64" t="s">
        <v>3</v>
      </c>
      <c r="K2" s="30"/>
      <c r="L2" s="30"/>
      <c r="M2" s="31"/>
      <c r="N2" s="64" t="s">
        <v>4</v>
      </c>
      <c r="O2" s="31"/>
      <c r="P2" s="2" t="s">
        <v>5</v>
      </c>
    </row>
    <row r="3" spans="1:26" ht="15.75" customHeight="1">
      <c r="A3" s="48" t="s">
        <v>25</v>
      </c>
      <c r="B3" s="3" t="s">
        <v>7</v>
      </c>
      <c r="C3" s="4"/>
      <c r="D3" s="4"/>
      <c r="E3" s="4" t="s">
        <v>8</v>
      </c>
      <c r="F3" s="4" t="s">
        <v>9</v>
      </c>
      <c r="G3" s="4"/>
      <c r="H3" s="4"/>
      <c r="I3" s="4" t="s">
        <v>10</v>
      </c>
      <c r="J3" s="74" t="s">
        <v>26</v>
      </c>
      <c r="K3" s="30"/>
      <c r="L3" s="31"/>
      <c r="M3" s="5"/>
      <c r="N3" s="29"/>
      <c r="O3" s="31"/>
      <c r="P3" s="38">
        <f>S5</f>
        <v>9</v>
      </c>
      <c r="Q3" s="6"/>
      <c r="R3" s="70" t="s">
        <v>75</v>
      </c>
      <c r="S3" s="71"/>
      <c r="T3" s="6"/>
      <c r="U3" s="6"/>
      <c r="V3" s="6"/>
      <c r="W3" s="6"/>
      <c r="X3" s="6"/>
      <c r="Y3" s="6"/>
      <c r="Z3" s="6"/>
    </row>
    <row r="4" spans="1:26" ht="15.75" customHeight="1">
      <c r="A4" s="49"/>
      <c r="B4" s="4">
        <v>10</v>
      </c>
      <c r="C4" s="18">
        <v>1</v>
      </c>
      <c r="D4" s="4" t="s">
        <v>11</v>
      </c>
      <c r="E4" s="8">
        <f>C4*5</f>
        <v>5</v>
      </c>
      <c r="F4" s="4">
        <v>4</v>
      </c>
      <c r="G4" s="7"/>
      <c r="H4" s="4" t="s">
        <v>11</v>
      </c>
      <c r="I4" s="8">
        <f>G4*(-1)</f>
        <v>0</v>
      </c>
      <c r="J4" s="32"/>
      <c r="K4" s="66"/>
      <c r="L4" s="34"/>
      <c r="M4" s="9"/>
      <c r="N4" s="32"/>
      <c r="O4" s="34"/>
      <c r="P4" s="67"/>
      <c r="R4" s="23" t="s">
        <v>12</v>
      </c>
      <c r="S4" s="23" t="s">
        <v>13</v>
      </c>
    </row>
    <row r="5" spans="1:26" ht="15.75" customHeight="1">
      <c r="A5" s="49"/>
      <c r="B5" s="4">
        <v>9</v>
      </c>
      <c r="C5" s="18">
        <v>1</v>
      </c>
      <c r="D5" s="4" t="s">
        <v>11</v>
      </c>
      <c r="E5" s="8">
        <f>C5*4</f>
        <v>4</v>
      </c>
      <c r="F5" s="4">
        <v>3</v>
      </c>
      <c r="G5" s="7"/>
      <c r="H5" s="4" t="s">
        <v>11</v>
      </c>
      <c r="I5" s="8">
        <f>G5*(-2)</f>
        <v>0</v>
      </c>
      <c r="J5" s="32"/>
      <c r="K5" s="66"/>
      <c r="L5" s="34"/>
      <c r="M5" s="9"/>
      <c r="N5" s="32"/>
      <c r="O5" s="34"/>
      <c r="P5" s="67"/>
      <c r="R5" s="24">
        <f>P7</f>
        <v>35</v>
      </c>
      <c r="S5" s="24">
        <f t="shared" ref="S5:S14" si="0">RANK(R5,$R$5:$R$14,0)</f>
        <v>9</v>
      </c>
    </row>
    <row r="6" spans="1:26" ht="15.75" customHeight="1">
      <c r="A6" s="49"/>
      <c r="B6" s="4">
        <v>8</v>
      </c>
      <c r="C6" s="7"/>
      <c r="D6" s="4" t="s">
        <v>11</v>
      </c>
      <c r="E6" s="10">
        <f>C6*3</f>
        <v>0</v>
      </c>
      <c r="F6" s="4">
        <v>2</v>
      </c>
      <c r="G6" s="7"/>
      <c r="H6" s="4" t="s">
        <v>11</v>
      </c>
      <c r="I6" s="8">
        <f>G6*(-3)</f>
        <v>0</v>
      </c>
      <c r="J6" s="32"/>
      <c r="K6" s="66"/>
      <c r="L6" s="34"/>
      <c r="M6" s="9"/>
      <c r="N6" s="32"/>
      <c r="O6" s="34"/>
      <c r="P6" s="40"/>
      <c r="R6" s="24">
        <f>P16</f>
        <v>42</v>
      </c>
      <c r="S6" s="24">
        <f t="shared" si="0"/>
        <v>8</v>
      </c>
    </row>
    <row r="7" spans="1:26" ht="15.75" customHeight="1">
      <c r="A7" s="49"/>
      <c r="B7" s="11"/>
      <c r="C7" s="12"/>
      <c r="D7" s="12"/>
      <c r="E7" s="12"/>
      <c r="F7" s="4">
        <v>1</v>
      </c>
      <c r="G7" s="7"/>
      <c r="H7" s="4" t="s">
        <v>11</v>
      </c>
      <c r="I7" s="8">
        <f>G7*(-4)</f>
        <v>0</v>
      </c>
      <c r="J7" s="32"/>
      <c r="K7" s="66"/>
      <c r="L7" s="34"/>
      <c r="M7" s="9"/>
      <c r="N7" s="32"/>
      <c r="O7" s="34"/>
      <c r="P7" s="57">
        <f>D11+H11+K11+O11</f>
        <v>35</v>
      </c>
      <c r="R7" s="24">
        <f>P25</f>
        <v>49</v>
      </c>
      <c r="S7" s="24">
        <f t="shared" si="0"/>
        <v>7</v>
      </c>
    </row>
    <row r="8" spans="1:26" ht="15.75" customHeight="1">
      <c r="A8" s="49"/>
      <c r="B8" s="13"/>
      <c r="C8" s="12"/>
      <c r="D8" s="12"/>
      <c r="E8" s="12"/>
      <c r="F8" s="4">
        <v>0</v>
      </c>
      <c r="G8" s="7"/>
      <c r="H8" s="4" t="s">
        <v>11</v>
      </c>
      <c r="I8" s="8">
        <f>G8*(-5)</f>
        <v>0</v>
      </c>
      <c r="J8" s="32"/>
      <c r="K8" s="66"/>
      <c r="L8" s="34"/>
      <c r="M8" s="9"/>
      <c r="N8" s="32"/>
      <c r="O8" s="34"/>
      <c r="P8" s="67"/>
      <c r="R8" s="24">
        <f>P34</f>
        <v>70</v>
      </c>
      <c r="S8" s="24">
        <f t="shared" si="0"/>
        <v>4</v>
      </c>
    </row>
    <row r="9" spans="1:26" ht="15.75" customHeight="1">
      <c r="A9" s="49"/>
      <c r="B9" s="65" t="s">
        <v>14</v>
      </c>
      <c r="C9" s="45"/>
      <c r="D9" s="14">
        <v>50</v>
      </c>
      <c r="E9" s="15"/>
      <c r="F9" s="65" t="s">
        <v>15</v>
      </c>
      <c r="G9" s="45"/>
      <c r="H9" s="7"/>
      <c r="I9" s="4"/>
      <c r="J9" s="32"/>
      <c r="K9" s="66"/>
      <c r="L9" s="34"/>
      <c r="M9" s="9"/>
      <c r="N9" s="32"/>
      <c r="O9" s="34"/>
      <c r="P9" s="67"/>
      <c r="R9" s="24">
        <f>P43</f>
        <v>61</v>
      </c>
      <c r="S9" s="24">
        <f t="shared" si="0"/>
        <v>5</v>
      </c>
    </row>
    <row r="10" spans="1:26" ht="15.75" customHeight="1">
      <c r="A10" s="49"/>
      <c r="B10" s="4"/>
      <c r="C10" s="4"/>
      <c r="D10" s="4"/>
      <c r="E10" s="4"/>
      <c r="F10" s="65" t="s">
        <v>16</v>
      </c>
      <c r="G10" s="45"/>
      <c r="H10" s="7"/>
      <c r="I10" s="4"/>
      <c r="J10" s="35"/>
      <c r="K10" s="36"/>
      <c r="L10" s="37"/>
      <c r="M10" s="16"/>
      <c r="N10" s="35"/>
      <c r="O10" s="37"/>
      <c r="P10" s="67"/>
      <c r="R10" s="24">
        <f>P52</f>
        <v>60</v>
      </c>
      <c r="S10" s="24">
        <f t="shared" si="0"/>
        <v>6</v>
      </c>
    </row>
    <row r="11" spans="1:26" ht="15.75" customHeight="1">
      <c r="A11" s="50"/>
      <c r="B11" s="65" t="s">
        <v>17</v>
      </c>
      <c r="C11" s="45"/>
      <c r="D11" s="8">
        <f>E4+E5+E6+E7+E8+D9</f>
        <v>59</v>
      </c>
      <c r="E11" s="15"/>
      <c r="F11" s="65" t="s">
        <v>17</v>
      </c>
      <c r="G11" s="45"/>
      <c r="H11" s="8">
        <f>I4+I5+I6+I7+I8+H9+H10</f>
        <v>0</v>
      </c>
      <c r="I11" s="4"/>
      <c r="J11" s="4" t="s">
        <v>17</v>
      </c>
      <c r="K11" s="68">
        <v>-24</v>
      </c>
      <c r="L11" s="47"/>
      <c r="M11" s="45"/>
      <c r="N11" s="4" t="s">
        <v>17</v>
      </c>
      <c r="O11" s="17"/>
      <c r="P11" s="19" t="str">
        <f>IF(R5&lt;0,"Yếu",IF(R5&lt;=15,"Trung bình",IF(R5&lt;=30,"Khá","Xuất sắc")))</f>
        <v>Xuất sắc</v>
      </c>
      <c r="R11" s="24">
        <f>P61</f>
        <v>-36</v>
      </c>
      <c r="S11" s="24">
        <f t="shared" si="0"/>
        <v>10</v>
      </c>
    </row>
    <row r="12" spans="1:26" ht="15.75" customHeight="1">
      <c r="A12" s="48" t="s">
        <v>27</v>
      </c>
      <c r="B12" s="3" t="s">
        <v>7</v>
      </c>
      <c r="C12" s="4"/>
      <c r="D12" s="4"/>
      <c r="E12" s="4" t="s">
        <v>8</v>
      </c>
      <c r="F12" s="4" t="s">
        <v>9</v>
      </c>
      <c r="G12" s="4"/>
      <c r="H12" s="4"/>
      <c r="I12" s="4" t="s">
        <v>10</v>
      </c>
      <c r="J12" s="29" t="s">
        <v>68</v>
      </c>
      <c r="K12" s="30"/>
      <c r="L12" s="31"/>
      <c r="M12" s="5"/>
      <c r="N12" s="29"/>
      <c r="O12" s="31"/>
      <c r="P12" s="56">
        <f>S6</f>
        <v>8</v>
      </c>
      <c r="Q12" s="6"/>
      <c r="R12" s="24">
        <f>P70</f>
        <v>73</v>
      </c>
      <c r="S12" s="24">
        <f t="shared" si="0"/>
        <v>2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49"/>
      <c r="B13" s="4">
        <v>10</v>
      </c>
      <c r="C13" s="18">
        <v>2</v>
      </c>
      <c r="D13" s="4" t="s">
        <v>11</v>
      </c>
      <c r="E13" s="8">
        <f>C13*5</f>
        <v>10</v>
      </c>
      <c r="F13" s="4">
        <v>4</v>
      </c>
      <c r="G13" s="7"/>
      <c r="H13" s="4" t="s">
        <v>11</v>
      </c>
      <c r="I13" s="8">
        <f>G13*(-1)</f>
        <v>0</v>
      </c>
      <c r="J13" s="32"/>
      <c r="K13" s="66"/>
      <c r="L13" s="34"/>
      <c r="M13" s="9"/>
      <c r="N13" s="32"/>
      <c r="O13" s="34"/>
      <c r="P13" s="67"/>
      <c r="R13" s="24">
        <f>P79</f>
        <v>72</v>
      </c>
      <c r="S13" s="24">
        <f t="shared" si="0"/>
        <v>3</v>
      </c>
    </row>
    <row r="14" spans="1:26" ht="15.75" customHeight="1">
      <c r="A14" s="49"/>
      <c r="B14" s="4">
        <v>9</v>
      </c>
      <c r="C14" s="18">
        <v>2</v>
      </c>
      <c r="D14" s="4" t="s">
        <v>11</v>
      </c>
      <c r="E14" s="8">
        <f>C14*4</f>
        <v>8</v>
      </c>
      <c r="F14" s="4">
        <v>3</v>
      </c>
      <c r="G14" s="18">
        <v>1</v>
      </c>
      <c r="H14" s="4" t="s">
        <v>11</v>
      </c>
      <c r="I14" s="8">
        <f>G14*(-2)</f>
        <v>-2</v>
      </c>
      <c r="J14" s="32"/>
      <c r="K14" s="66"/>
      <c r="L14" s="34"/>
      <c r="M14" s="9"/>
      <c r="N14" s="32"/>
      <c r="O14" s="34"/>
      <c r="P14" s="67"/>
      <c r="R14" s="24">
        <f>P88</f>
        <v>74</v>
      </c>
      <c r="S14" s="24">
        <f t="shared" si="0"/>
        <v>1</v>
      </c>
    </row>
    <row r="15" spans="1:26" ht="15.75" customHeight="1">
      <c r="A15" s="49"/>
      <c r="B15" s="4">
        <v>8</v>
      </c>
      <c r="C15" s="18">
        <v>1</v>
      </c>
      <c r="D15" s="4" t="s">
        <v>11</v>
      </c>
      <c r="E15" s="10">
        <f>C15*3</f>
        <v>3</v>
      </c>
      <c r="F15" s="4">
        <v>2</v>
      </c>
      <c r="G15" s="18">
        <v>1</v>
      </c>
      <c r="H15" s="4" t="s">
        <v>11</v>
      </c>
      <c r="I15" s="8">
        <f>G15*(-3)</f>
        <v>-3</v>
      </c>
      <c r="J15" s="32"/>
      <c r="K15" s="66"/>
      <c r="L15" s="34"/>
      <c r="M15" s="9"/>
      <c r="N15" s="32"/>
      <c r="O15" s="34"/>
      <c r="P15" s="40"/>
    </row>
    <row r="16" spans="1:26" ht="15.75" customHeight="1">
      <c r="A16" s="49"/>
      <c r="B16" s="11"/>
      <c r="C16" s="12"/>
      <c r="D16" s="12"/>
      <c r="E16" s="12"/>
      <c r="F16" s="4">
        <v>1</v>
      </c>
      <c r="G16" s="7"/>
      <c r="H16" s="4" t="s">
        <v>11</v>
      </c>
      <c r="I16" s="8">
        <f>G16*(-4)</f>
        <v>0</v>
      </c>
      <c r="J16" s="32"/>
      <c r="K16" s="66"/>
      <c r="L16" s="34"/>
      <c r="M16" s="9"/>
      <c r="N16" s="32"/>
      <c r="O16" s="34"/>
      <c r="P16" s="57">
        <f>D20+H20+K20+O20</f>
        <v>42</v>
      </c>
    </row>
    <row r="17" spans="1:26" ht="15.75" customHeight="1">
      <c r="A17" s="49"/>
      <c r="B17" s="13"/>
      <c r="C17" s="12"/>
      <c r="D17" s="12"/>
      <c r="E17" s="12"/>
      <c r="F17" s="4">
        <v>0</v>
      </c>
      <c r="G17" s="7"/>
      <c r="H17" s="4" t="s">
        <v>11</v>
      </c>
      <c r="I17" s="8">
        <f>G17*(-5)</f>
        <v>0</v>
      </c>
      <c r="J17" s="32"/>
      <c r="K17" s="66"/>
      <c r="L17" s="34"/>
      <c r="M17" s="9"/>
      <c r="N17" s="32"/>
      <c r="O17" s="34"/>
      <c r="P17" s="67"/>
    </row>
    <row r="18" spans="1:26" ht="15.75" customHeight="1">
      <c r="A18" s="49"/>
      <c r="B18" s="65" t="s">
        <v>14</v>
      </c>
      <c r="C18" s="45"/>
      <c r="D18" s="14">
        <v>50</v>
      </c>
      <c r="E18" s="15"/>
      <c r="F18" s="65" t="s">
        <v>15</v>
      </c>
      <c r="G18" s="45"/>
      <c r="H18" s="7"/>
      <c r="I18" s="4"/>
      <c r="J18" s="32"/>
      <c r="K18" s="66"/>
      <c r="L18" s="34"/>
      <c r="M18" s="9"/>
      <c r="N18" s="32"/>
      <c r="O18" s="34"/>
      <c r="P18" s="67"/>
    </row>
    <row r="19" spans="1:26" ht="15.75" customHeight="1">
      <c r="A19" s="49"/>
      <c r="B19" s="4"/>
      <c r="C19" s="4"/>
      <c r="D19" s="4"/>
      <c r="E19" s="4"/>
      <c r="F19" s="65" t="s">
        <v>16</v>
      </c>
      <c r="G19" s="45"/>
      <c r="H19" s="7"/>
      <c r="I19" s="4"/>
      <c r="J19" s="35"/>
      <c r="K19" s="36"/>
      <c r="L19" s="37"/>
      <c r="M19" s="16"/>
      <c r="N19" s="35"/>
      <c r="O19" s="37"/>
      <c r="P19" s="67"/>
    </row>
    <row r="20" spans="1:26" ht="15.75" customHeight="1">
      <c r="A20" s="50"/>
      <c r="B20" s="65" t="s">
        <v>17</v>
      </c>
      <c r="C20" s="45"/>
      <c r="D20" s="8">
        <f>E13+E14+E15+E16+E17+D18</f>
        <v>71</v>
      </c>
      <c r="E20" s="15"/>
      <c r="F20" s="65" t="s">
        <v>17</v>
      </c>
      <c r="G20" s="45"/>
      <c r="H20" s="8">
        <f>I13+I14+I15+I16+I17+H18+H19</f>
        <v>-5</v>
      </c>
      <c r="I20" s="4"/>
      <c r="J20" s="4" t="s">
        <v>17</v>
      </c>
      <c r="K20" s="68">
        <v>-24</v>
      </c>
      <c r="L20" s="47"/>
      <c r="M20" s="45"/>
      <c r="N20" s="4" t="s">
        <v>17</v>
      </c>
      <c r="O20" s="17"/>
      <c r="P20" s="19" t="str">
        <f>IF(R6&lt;0,"Yếu",IF(R6&lt;=15,"Trung bình",IF(R6&lt;=30,"Khá","Xuất sắc")))</f>
        <v>Xuất sắc</v>
      </c>
    </row>
    <row r="21" spans="1:26" ht="15.75" customHeight="1">
      <c r="A21" s="48" t="s">
        <v>28</v>
      </c>
      <c r="B21" s="3" t="s">
        <v>7</v>
      </c>
      <c r="C21" s="4"/>
      <c r="D21" s="4"/>
      <c r="E21" s="4" t="s">
        <v>8</v>
      </c>
      <c r="F21" s="4" t="s">
        <v>9</v>
      </c>
      <c r="G21" s="4"/>
      <c r="H21" s="4"/>
      <c r="I21" s="4" t="s">
        <v>10</v>
      </c>
      <c r="J21" s="29" t="s">
        <v>29</v>
      </c>
      <c r="K21" s="30"/>
      <c r="L21" s="31"/>
      <c r="M21" s="5"/>
      <c r="N21" s="29"/>
      <c r="O21" s="31"/>
      <c r="P21" s="38">
        <f>S7</f>
        <v>7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49"/>
      <c r="B22" s="4">
        <v>10</v>
      </c>
      <c r="C22" s="18">
        <v>2</v>
      </c>
      <c r="D22" s="4" t="s">
        <v>11</v>
      </c>
      <c r="E22" s="8">
        <f>C22*5</f>
        <v>10</v>
      </c>
      <c r="F22" s="4">
        <v>4</v>
      </c>
      <c r="G22" s="7"/>
      <c r="H22" s="4" t="s">
        <v>11</v>
      </c>
      <c r="I22" s="8">
        <f>G22*(-1)</f>
        <v>0</v>
      </c>
      <c r="J22" s="32"/>
      <c r="K22" s="66"/>
      <c r="L22" s="34"/>
      <c r="M22" s="9"/>
      <c r="N22" s="32"/>
      <c r="O22" s="34"/>
      <c r="P22" s="67"/>
    </row>
    <row r="23" spans="1:26" ht="15.75" customHeight="1">
      <c r="A23" s="49"/>
      <c r="B23" s="4">
        <v>9</v>
      </c>
      <c r="C23" s="18">
        <v>2</v>
      </c>
      <c r="D23" s="4" t="s">
        <v>11</v>
      </c>
      <c r="E23" s="8">
        <f>C23*4</f>
        <v>8</v>
      </c>
      <c r="F23" s="4">
        <v>3</v>
      </c>
      <c r="G23" s="7"/>
      <c r="H23" s="4" t="s">
        <v>11</v>
      </c>
      <c r="I23" s="8">
        <f>G23*(-2)</f>
        <v>0</v>
      </c>
      <c r="J23" s="32"/>
      <c r="K23" s="66"/>
      <c r="L23" s="34"/>
      <c r="M23" s="9"/>
      <c r="N23" s="32"/>
      <c r="O23" s="34"/>
      <c r="P23" s="67"/>
    </row>
    <row r="24" spans="1:26" ht="15.75" customHeight="1">
      <c r="A24" s="49"/>
      <c r="B24" s="4">
        <v>8</v>
      </c>
      <c r="C24" s="18">
        <v>1</v>
      </c>
      <c r="D24" s="4" t="s">
        <v>11</v>
      </c>
      <c r="E24" s="10">
        <f>C24*3</f>
        <v>3</v>
      </c>
      <c r="F24" s="4">
        <v>2</v>
      </c>
      <c r="G24" s="7"/>
      <c r="H24" s="4" t="s">
        <v>11</v>
      </c>
      <c r="I24" s="8">
        <f>G24*(-3)</f>
        <v>0</v>
      </c>
      <c r="J24" s="32"/>
      <c r="K24" s="66"/>
      <c r="L24" s="34"/>
      <c r="M24" s="9"/>
      <c r="N24" s="32"/>
      <c r="O24" s="34"/>
      <c r="P24" s="40"/>
    </row>
    <row r="25" spans="1:26" ht="15.75" customHeight="1">
      <c r="A25" s="49"/>
      <c r="B25" s="11"/>
      <c r="C25" s="12"/>
      <c r="D25" s="12"/>
      <c r="E25" s="12"/>
      <c r="F25" s="4">
        <v>1</v>
      </c>
      <c r="G25" s="7"/>
      <c r="H25" s="4" t="s">
        <v>11</v>
      </c>
      <c r="I25" s="8">
        <f>G25*(-4)</f>
        <v>0</v>
      </c>
      <c r="J25" s="32"/>
      <c r="K25" s="66"/>
      <c r="L25" s="34"/>
      <c r="M25" s="9"/>
      <c r="N25" s="32"/>
      <c r="O25" s="34"/>
      <c r="P25" s="41">
        <f>D29+H29+K29+O29</f>
        <v>49</v>
      </c>
    </row>
    <row r="26" spans="1:26" ht="15.75" customHeight="1">
      <c r="A26" s="49"/>
      <c r="B26" s="13"/>
      <c r="C26" s="12"/>
      <c r="D26" s="12"/>
      <c r="E26" s="12"/>
      <c r="F26" s="4">
        <v>0</v>
      </c>
      <c r="G26" s="7"/>
      <c r="H26" s="4" t="s">
        <v>11</v>
      </c>
      <c r="I26" s="8">
        <f>G26*(-5)</f>
        <v>0</v>
      </c>
      <c r="J26" s="32"/>
      <c r="K26" s="66"/>
      <c r="L26" s="34"/>
      <c r="M26" s="9"/>
      <c r="N26" s="32"/>
      <c r="O26" s="34"/>
      <c r="P26" s="42"/>
    </row>
    <row r="27" spans="1:26" ht="15.75" customHeight="1">
      <c r="A27" s="49"/>
      <c r="B27" s="65" t="s">
        <v>14</v>
      </c>
      <c r="C27" s="45"/>
      <c r="D27" s="14">
        <v>50</v>
      </c>
      <c r="E27" s="15"/>
      <c r="F27" s="65" t="s">
        <v>15</v>
      </c>
      <c r="G27" s="45"/>
      <c r="H27" s="7"/>
      <c r="I27" s="4"/>
      <c r="J27" s="32"/>
      <c r="K27" s="66"/>
      <c r="L27" s="34"/>
      <c r="M27" s="9"/>
      <c r="N27" s="32"/>
      <c r="O27" s="34"/>
      <c r="P27" s="42"/>
    </row>
    <row r="28" spans="1:26" ht="15.75" customHeight="1">
      <c r="A28" s="49"/>
      <c r="B28" s="4"/>
      <c r="C28" s="4"/>
      <c r="D28" s="4"/>
      <c r="E28" s="4"/>
      <c r="F28" s="65" t="s">
        <v>16</v>
      </c>
      <c r="G28" s="45"/>
      <c r="H28" s="7"/>
      <c r="I28" s="4"/>
      <c r="J28" s="35"/>
      <c r="K28" s="36"/>
      <c r="L28" s="37"/>
      <c r="M28" s="16"/>
      <c r="N28" s="35"/>
      <c r="O28" s="37"/>
      <c r="P28" s="43"/>
    </row>
    <row r="29" spans="1:26" ht="15.75" customHeight="1">
      <c r="A29" s="50"/>
      <c r="B29" s="65" t="s">
        <v>17</v>
      </c>
      <c r="C29" s="45"/>
      <c r="D29" s="8">
        <f>E22+E23+E24+E25+E26+D27</f>
        <v>71</v>
      </c>
      <c r="E29" s="15"/>
      <c r="F29" s="65" t="s">
        <v>17</v>
      </c>
      <c r="G29" s="45"/>
      <c r="H29" s="8">
        <f>I22+I23+I24+I25+I26+H27+H28</f>
        <v>0</v>
      </c>
      <c r="I29" s="4"/>
      <c r="J29" s="4" t="s">
        <v>17</v>
      </c>
      <c r="K29" s="68">
        <v>-22</v>
      </c>
      <c r="L29" s="47"/>
      <c r="M29" s="45"/>
      <c r="N29" s="4" t="s">
        <v>17</v>
      </c>
      <c r="O29" s="17"/>
      <c r="P29" s="19" t="str">
        <f>IF(R7&lt;0,"Yếu",IF(R7&lt;=7,"Trung bình",IF(R7&lt;=30,"Khá","Xuất sắc")))</f>
        <v>Xuất sắc</v>
      </c>
    </row>
    <row r="30" spans="1:26" ht="15.75" customHeight="1">
      <c r="A30" s="48" t="s">
        <v>70</v>
      </c>
      <c r="B30" s="3" t="s">
        <v>7</v>
      </c>
      <c r="C30" s="4"/>
      <c r="D30" s="4"/>
      <c r="E30" s="4" t="s">
        <v>8</v>
      </c>
      <c r="F30" s="4" t="s">
        <v>9</v>
      </c>
      <c r="G30" s="4"/>
      <c r="H30" s="4"/>
      <c r="I30" s="4" t="s">
        <v>10</v>
      </c>
      <c r="J30" s="74" t="s">
        <v>30</v>
      </c>
      <c r="K30" s="30"/>
      <c r="L30" s="31"/>
      <c r="M30" s="5"/>
      <c r="N30" s="29"/>
      <c r="O30" s="31"/>
      <c r="P30" s="38">
        <f>S8</f>
        <v>4</v>
      </c>
    </row>
    <row r="31" spans="1:26" ht="15.75" customHeight="1">
      <c r="A31" s="49"/>
      <c r="B31" s="4">
        <v>10</v>
      </c>
      <c r="C31" s="18">
        <v>4</v>
      </c>
      <c r="D31" s="4" t="s">
        <v>11</v>
      </c>
      <c r="E31" s="8">
        <f>C31*5</f>
        <v>20</v>
      </c>
      <c r="F31" s="4">
        <v>4</v>
      </c>
      <c r="G31" s="7"/>
      <c r="H31" s="4" t="s">
        <v>11</v>
      </c>
      <c r="I31" s="8">
        <f>G31*(-1)</f>
        <v>0</v>
      </c>
      <c r="J31" s="32"/>
      <c r="K31" s="66"/>
      <c r="L31" s="34"/>
      <c r="M31" s="9"/>
      <c r="N31" s="32"/>
      <c r="O31" s="34"/>
      <c r="P31" s="67"/>
    </row>
    <row r="32" spans="1:26" ht="15.75" customHeight="1">
      <c r="A32" s="49"/>
      <c r="B32" s="4">
        <v>9</v>
      </c>
      <c r="C32" s="7"/>
      <c r="D32" s="4" t="s">
        <v>11</v>
      </c>
      <c r="E32" s="8">
        <f>C32*4</f>
        <v>0</v>
      </c>
      <c r="F32" s="4">
        <v>3</v>
      </c>
      <c r="G32" s="7"/>
      <c r="H32" s="4" t="s">
        <v>11</v>
      </c>
      <c r="I32" s="8">
        <f>G32*(-2)</f>
        <v>0</v>
      </c>
      <c r="J32" s="32"/>
      <c r="K32" s="66"/>
      <c r="L32" s="34"/>
      <c r="M32" s="9"/>
      <c r="N32" s="32"/>
      <c r="O32" s="34"/>
      <c r="P32" s="67"/>
    </row>
    <row r="33" spans="1:16" ht="15.75" customHeight="1">
      <c r="A33" s="49"/>
      <c r="B33" s="4">
        <v>8</v>
      </c>
      <c r="C33" s="7"/>
      <c r="D33" s="4" t="s">
        <v>11</v>
      </c>
      <c r="E33" s="10">
        <f>C33*3</f>
        <v>0</v>
      </c>
      <c r="F33" s="4">
        <v>2</v>
      </c>
      <c r="G33" s="7"/>
      <c r="H33" s="4" t="s">
        <v>11</v>
      </c>
      <c r="I33" s="8">
        <f>G33*(-3)</f>
        <v>0</v>
      </c>
      <c r="J33" s="32"/>
      <c r="K33" s="66"/>
      <c r="L33" s="34"/>
      <c r="M33" s="9"/>
      <c r="N33" s="32"/>
      <c r="O33" s="34"/>
      <c r="P33" s="40"/>
    </row>
    <row r="34" spans="1:16" ht="15.75" customHeight="1">
      <c r="A34" s="49"/>
      <c r="B34" s="11"/>
      <c r="C34" s="12"/>
      <c r="D34" s="12"/>
      <c r="E34" s="12"/>
      <c r="F34" s="4">
        <v>1</v>
      </c>
      <c r="G34" s="7"/>
      <c r="H34" s="4" t="s">
        <v>11</v>
      </c>
      <c r="I34" s="8">
        <f>G34*(-4)</f>
        <v>0</v>
      </c>
      <c r="J34" s="32"/>
      <c r="K34" s="66"/>
      <c r="L34" s="34"/>
      <c r="M34" s="9"/>
      <c r="N34" s="32"/>
      <c r="O34" s="34"/>
      <c r="P34" s="41">
        <f>D38+H38+K38+O38</f>
        <v>70</v>
      </c>
    </row>
    <row r="35" spans="1:16" ht="15.75" customHeight="1">
      <c r="A35" s="49"/>
      <c r="B35" s="13"/>
      <c r="C35" s="12"/>
      <c r="D35" s="12"/>
      <c r="E35" s="12"/>
      <c r="F35" s="4">
        <v>0</v>
      </c>
      <c r="G35" s="7"/>
      <c r="H35" s="4" t="s">
        <v>11</v>
      </c>
      <c r="I35" s="8">
        <f>G35*(-5)</f>
        <v>0</v>
      </c>
      <c r="J35" s="32"/>
      <c r="K35" s="66"/>
      <c r="L35" s="34"/>
      <c r="M35" s="9"/>
      <c r="N35" s="32"/>
      <c r="O35" s="34"/>
      <c r="P35" s="42"/>
    </row>
    <row r="36" spans="1:16" ht="15.75" customHeight="1">
      <c r="A36" s="49"/>
      <c r="B36" s="65" t="s">
        <v>14</v>
      </c>
      <c r="C36" s="45"/>
      <c r="D36" s="14">
        <v>50</v>
      </c>
      <c r="E36" s="15"/>
      <c r="F36" s="65" t="s">
        <v>15</v>
      </c>
      <c r="G36" s="45"/>
      <c r="H36" s="7"/>
      <c r="I36" s="4"/>
      <c r="J36" s="32"/>
      <c r="K36" s="66"/>
      <c r="L36" s="34"/>
      <c r="M36" s="9"/>
      <c r="N36" s="32"/>
      <c r="O36" s="34"/>
      <c r="P36" s="42"/>
    </row>
    <row r="37" spans="1:16" ht="15.75" customHeight="1">
      <c r="A37" s="49"/>
      <c r="B37" s="4"/>
      <c r="C37" s="4"/>
      <c r="D37" s="4"/>
      <c r="E37" s="4"/>
      <c r="F37" s="65" t="s">
        <v>16</v>
      </c>
      <c r="G37" s="45"/>
      <c r="H37" s="7"/>
      <c r="I37" s="4"/>
      <c r="J37" s="35"/>
      <c r="K37" s="36"/>
      <c r="L37" s="37"/>
      <c r="M37" s="16"/>
      <c r="N37" s="35"/>
      <c r="O37" s="37"/>
      <c r="P37" s="43"/>
    </row>
    <row r="38" spans="1:16" ht="15.75" customHeight="1">
      <c r="A38" s="50"/>
      <c r="B38" s="65" t="s">
        <v>17</v>
      </c>
      <c r="C38" s="45"/>
      <c r="D38" s="8">
        <f>E31+E32+E33+E34+E35+D36</f>
        <v>70</v>
      </c>
      <c r="E38" s="15"/>
      <c r="F38" s="65" t="s">
        <v>17</v>
      </c>
      <c r="G38" s="45"/>
      <c r="H38" s="8">
        <f>I31+I32+I33+I34+I35+H36+H37</f>
        <v>0</v>
      </c>
      <c r="I38" s="4"/>
      <c r="J38" s="4" t="s">
        <v>17</v>
      </c>
      <c r="K38" s="68"/>
      <c r="L38" s="47"/>
      <c r="M38" s="45"/>
      <c r="N38" s="4" t="s">
        <v>17</v>
      </c>
      <c r="O38" s="17"/>
      <c r="P38" s="19" t="str">
        <f>IF(R8&lt;0,"Yếu",IF(R8&lt;=7,"Trung bình",IF(R8&lt;=30,"Khá","Xuất sắc")))</f>
        <v>Xuất sắc</v>
      </c>
    </row>
    <row r="39" spans="1:16" ht="15.75" customHeight="1">
      <c r="A39" s="48" t="s">
        <v>31</v>
      </c>
      <c r="B39" s="3" t="s">
        <v>7</v>
      </c>
      <c r="C39" s="4"/>
      <c r="D39" s="4"/>
      <c r="E39" s="4" t="s">
        <v>8</v>
      </c>
      <c r="F39" s="4" t="s">
        <v>9</v>
      </c>
      <c r="G39" s="4"/>
      <c r="H39" s="4"/>
      <c r="I39" s="4" t="s">
        <v>10</v>
      </c>
      <c r="J39" s="29" t="s">
        <v>71</v>
      </c>
      <c r="K39" s="30"/>
      <c r="L39" s="31"/>
      <c r="M39" s="5"/>
      <c r="N39" s="29"/>
      <c r="O39" s="31"/>
      <c r="P39" s="38">
        <f>S9</f>
        <v>5</v>
      </c>
    </row>
    <row r="40" spans="1:16" ht="15.75" customHeight="1">
      <c r="A40" s="49"/>
      <c r="B40" s="4">
        <v>10</v>
      </c>
      <c r="C40" s="7"/>
      <c r="D40" s="4" t="s">
        <v>11</v>
      </c>
      <c r="E40" s="8">
        <f>C40*5</f>
        <v>0</v>
      </c>
      <c r="F40" s="4">
        <v>4</v>
      </c>
      <c r="G40" s="7"/>
      <c r="H40" s="4" t="s">
        <v>11</v>
      </c>
      <c r="I40" s="8">
        <f>G40*(-1)</f>
        <v>0</v>
      </c>
      <c r="J40" s="32"/>
      <c r="K40" s="66"/>
      <c r="L40" s="34"/>
      <c r="M40" s="9"/>
      <c r="N40" s="32"/>
      <c r="O40" s="34"/>
      <c r="P40" s="67"/>
    </row>
    <row r="41" spans="1:16" ht="15.75" customHeight="1">
      <c r="A41" s="49"/>
      <c r="B41" s="4">
        <v>9</v>
      </c>
      <c r="C41" s="7">
        <v>3</v>
      </c>
      <c r="D41" s="4" t="s">
        <v>11</v>
      </c>
      <c r="E41" s="8">
        <f>C41*4</f>
        <v>12</v>
      </c>
      <c r="F41" s="4">
        <v>3</v>
      </c>
      <c r="G41" s="7">
        <v>2</v>
      </c>
      <c r="H41" s="4" t="s">
        <v>11</v>
      </c>
      <c r="I41" s="8">
        <f>G41*(-2)</f>
        <v>-4</v>
      </c>
      <c r="J41" s="32"/>
      <c r="K41" s="66"/>
      <c r="L41" s="34"/>
      <c r="M41" s="9"/>
      <c r="N41" s="32"/>
      <c r="O41" s="34"/>
      <c r="P41" s="67"/>
    </row>
    <row r="42" spans="1:16" ht="15.75" customHeight="1">
      <c r="A42" s="49"/>
      <c r="B42" s="4">
        <v>8</v>
      </c>
      <c r="C42" s="7">
        <v>1</v>
      </c>
      <c r="D42" s="4" t="s">
        <v>11</v>
      </c>
      <c r="E42" s="10">
        <f>C42*3</f>
        <v>3</v>
      </c>
      <c r="F42" s="4">
        <v>2</v>
      </c>
      <c r="G42" s="7"/>
      <c r="H42" s="4" t="s">
        <v>11</v>
      </c>
      <c r="I42" s="8">
        <f>G42*(-3)</f>
        <v>0</v>
      </c>
      <c r="J42" s="32"/>
      <c r="K42" s="66"/>
      <c r="L42" s="34"/>
      <c r="M42" s="9"/>
      <c r="N42" s="32"/>
      <c r="O42" s="34"/>
      <c r="P42" s="40"/>
    </row>
    <row r="43" spans="1:16" ht="15.75" customHeight="1">
      <c r="A43" s="49"/>
      <c r="B43" s="11"/>
      <c r="C43" s="12"/>
      <c r="D43" s="12"/>
      <c r="E43" s="12"/>
      <c r="F43" s="4">
        <v>1</v>
      </c>
      <c r="G43" s="7"/>
      <c r="H43" s="4" t="s">
        <v>11</v>
      </c>
      <c r="I43" s="8">
        <f>G43*(-4)</f>
        <v>0</v>
      </c>
      <c r="J43" s="32"/>
      <c r="K43" s="66"/>
      <c r="L43" s="34"/>
      <c r="M43" s="9"/>
      <c r="N43" s="32"/>
      <c r="O43" s="34"/>
      <c r="P43" s="41">
        <f>D47+H47+K47+O47</f>
        <v>61</v>
      </c>
    </row>
    <row r="44" spans="1:16" ht="15.75" customHeight="1">
      <c r="A44" s="49"/>
      <c r="B44" s="13"/>
      <c r="C44" s="12"/>
      <c r="D44" s="12"/>
      <c r="E44" s="12"/>
      <c r="F44" s="4">
        <v>0</v>
      </c>
      <c r="G44" s="7"/>
      <c r="H44" s="4" t="s">
        <v>11</v>
      </c>
      <c r="I44" s="8">
        <f>G44*(-5)</f>
        <v>0</v>
      </c>
      <c r="J44" s="32"/>
      <c r="K44" s="66"/>
      <c r="L44" s="34"/>
      <c r="M44" s="9"/>
      <c r="N44" s="32"/>
      <c r="O44" s="34"/>
      <c r="P44" s="42"/>
    </row>
    <row r="45" spans="1:16" ht="15.75" customHeight="1">
      <c r="A45" s="49"/>
      <c r="B45" s="65" t="s">
        <v>14</v>
      </c>
      <c r="C45" s="45"/>
      <c r="D45" s="14">
        <v>50</v>
      </c>
      <c r="E45" s="15"/>
      <c r="F45" s="65" t="s">
        <v>15</v>
      </c>
      <c r="G45" s="45"/>
      <c r="H45" s="7"/>
      <c r="I45" s="4"/>
      <c r="J45" s="32"/>
      <c r="K45" s="66"/>
      <c r="L45" s="34"/>
      <c r="M45" s="9"/>
      <c r="N45" s="32"/>
      <c r="O45" s="34"/>
      <c r="P45" s="42"/>
    </row>
    <row r="46" spans="1:16" ht="15.75" customHeight="1">
      <c r="A46" s="49"/>
      <c r="B46" s="4"/>
      <c r="C46" s="4"/>
      <c r="D46" s="4"/>
      <c r="E46" s="4"/>
      <c r="F46" s="65" t="s">
        <v>16</v>
      </c>
      <c r="G46" s="45"/>
      <c r="H46" s="7"/>
      <c r="I46" s="4"/>
      <c r="J46" s="35"/>
      <c r="K46" s="36"/>
      <c r="L46" s="37"/>
      <c r="M46" s="16"/>
      <c r="N46" s="35"/>
      <c r="O46" s="37"/>
      <c r="P46" s="43"/>
    </row>
    <row r="47" spans="1:16" ht="15.75" customHeight="1">
      <c r="A47" s="50"/>
      <c r="B47" s="65" t="s">
        <v>17</v>
      </c>
      <c r="C47" s="45"/>
      <c r="D47" s="8">
        <f>E40+E41+E42+E43+E44+D45</f>
        <v>65</v>
      </c>
      <c r="E47" s="15"/>
      <c r="F47" s="65" t="s">
        <v>17</v>
      </c>
      <c r="G47" s="45"/>
      <c r="H47" s="8">
        <f>I40+I41+I42+I43+I44+H45+H46</f>
        <v>-4</v>
      </c>
      <c r="I47" s="4"/>
      <c r="J47" s="4" t="s">
        <v>17</v>
      </c>
      <c r="K47" s="68"/>
      <c r="L47" s="47"/>
      <c r="M47" s="45"/>
      <c r="N47" s="4" t="s">
        <v>17</v>
      </c>
      <c r="O47" s="17"/>
      <c r="P47" s="19" t="str">
        <f>IF(R9&lt;0,"Yếu",IF(R9&lt;=7,"Trung bình",IF(R9&lt;=30,"Khá","Xuất sắc")))</f>
        <v>Xuất sắc</v>
      </c>
    </row>
    <row r="48" spans="1:16" ht="15.75" customHeight="1">
      <c r="A48" s="51" t="s">
        <v>32</v>
      </c>
      <c r="B48" s="3" t="s">
        <v>7</v>
      </c>
      <c r="C48" s="4"/>
      <c r="D48" s="4"/>
      <c r="E48" s="4" t="s">
        <v>8</v>
      </c>
      <c r="F48" s="4" t="s">
        <v>9</v>
      </c>
      <c r="G48" s="4"/>
      <c r="H48" s="4"/>
      <c r="I48" s="4" t="s">
        <v>10</v>
      </c>
      <c r="J48" s="29" t="s">
        <v>33</v>
      </c>
      <c r="K48" s="30"/>
      <c r="L48" s="31"/>
      <c r="M48" s="5"/>
      <c r="N48" s="29"/>
      <c r="O48" s="31"/>
      <c r="P48" s="54">
        <f>S10</f>
        <v>6</v>
      </c>
    </row>
    <row r="49" spans="1:26" ht="15.75" customHeight="1">
      <c r="A49" s="52"/>
      <c r="B49" s="4">
        <v>10</v>
      </c>
      <c r="C49" s="7"/>
      <c r="D49" s="4" t="s">
        <v>11</v>
      </c>
      <c r="E49" s="8">
        <f>C49*5</f>
        <v>0</v>
      </c>
      <c r="F49" s="4">
        <v>4</v>
      </c>
      <c r="G49" s="7"/>
      <c r="H49" s="4" t="s">
        <v>11</v>
      </c>
      <c r="I49" s="8">
        <f>G49*(-1)</f>
        <v>0</v>
      </c>
      <c r="J49" s="32"/>
      <c r="K49" s="66"/>
      <c r="L49" s="34"/>
      <c r="M49" s="9"/>
      <c r="N49" s="32"/>
      <c r="O49" s="34"/>
      <c r="P49" s="42"/>
    </row>
    <row r="50" spans="1:26" ht="15.75" customHeight="1">
      <c r="A50" s="52"/>
      <c r="B50" s="4">
        <v>9</v>
      </c>
      <c r="C50" s="18">
        <v>1</v>
      </c>
      <c r="D50" s="4" t="s">
        <v>11</v>
      </c>
      <c r="E50" s="8">
        <f>C50*4</f>
        <v>4</v>
      </c>
      <c r="F50" s="4">
        <v>3</v>
      </c>
      <c r="G50" s="7"/>
      <c r="H50" s="4" t="s">
        <v>11</v>
      </c>
      <c r="I50" s="8">
        <f>G50*(-2)</f>
        <v>0</v>
      </c>
      <c r="J50" s="32"/>
      <c r="K50" s="66"/>
      <c r="L50" s="34"/>
      <c r="M50" s="9"/>
      <c r="N50" s="32"/>
      <c r="O50" s="34"/>
      <c r="P50" s="42"/>
    </row>
    <row r="51" spans="1:26" ht="15.75" customHeight="1">
      <c r="A51" s="52"/>
      <c r="B51" s="4">
        <v>8</v>
      </c>
      <c r="C51" s="18">
        <v>2</v>
      </c>
      <c r="D51" s="4" t="s">
        <v>11</v>
      </c>
      <c r="E51" s="10">
        <f>C51*3</f>
        <v>6</v>
      </c>
      <c r="F51" s="4">
        <v>2</v>
      </c>
      <c r="G51" s="7"/>
      <c r="H51" s="4" t="s">
        <v>11</v>
      </c>
      <c r="I51" s="8">
        <f>G51*(-3)</f>
        <v>0</v>
      </c>
      <c r="J51" s="32"/>
      <c r="K51" s="66"/>
      <c r="L51" s="34"/>
      <c r="M51" s="9"/>
      <c r="N51" s="32"/>
      <c r="O51" s="34"/>
      <c r="P51" s="43"/>
    </row>
    <row r="52" spans="1:26" ht="15.75" customHeight="1">
      <c r="A52" s="52"/>
      <c r="B52" s="11"/>
      <c r="C52" s="12"/>
      <c r="D52" s="12"/>
      <c r="E52" s="12"/>
      <c r="F52" s="4">
        <v>1</v>
      </c>
      <c r="G52" s="7"/>
      <c r="H52" s="4" t="s">
        <v>11</v>
      </c>
      <c r="I52" s="8">
        <f>G52*(-4)</f>
        <v>0</v>
      </c>
      <c r="J52" s="32"/>
      <c r="K52" s="66"/>
      <c r="L52" s="34"/>
      <c r="M52" s="9"/>
      <c r="N52" s="32"/>
      <c r="O52" s="34"/>
      <c r="P52" s="41">
        <f>D56+H56+K56+O56</f>
        <v>60</v>
      </c>
    </row>
    <row r="53" spans="1:26" ht="15.75" customHeight="1">
      <c r="A53" s="52"/>
      <c r="B53" s="13"/>
      <c r="C53" s="12"/>
      <c r="D53" s="12"/>
      <c r="E53" s="12"/>
      <c r="F53" s="4">
        <v>0</v>
      </c>
      <c r="G53" s="7"/>
      <c r="H53" s="4" t="s">
        <v>11</v>
      </c>
      <c r="I53" s="8">
        <f>G53*(-5)</f>
        <v>0</v>
      </c>
      <c r="J53" s="32"/>
      <c r="K53" s="66"/>
      <c r="L53" s="34"/>
      <c r="M53" s="9"/>
      <c r="N53" s="32"/>
      <c r="O53" s="34"/>
      <c r="P53" s="42"/>
    </row>
    <row r="54" spans="1:26" ht="15.75" customHeight="1">
      <c r="A54" s="52"/>
      <c r="B54" s="65" t="s">
        <v>14</v>
      </c>
      <c r="C54" s="45"/>
      <c r="D54" s="14">
        <v>50</v>
      </c>
      <c r="E54" s="15"/>
      <c r="F54" s="65" t="s">
        <v>15</v>
      </c>
      <c r="G54" s="45"/>
      <c r="H54" s="7"/>
      <c r="I54" s="4"/>
      <c r="J54" s="32"/>
      <c r="K54" s="66"/>
      <c r="L54" s="34"/>
      <c r="M54" s="9"/>
      <c r="N54" s="32"/>
      <c r="O54" s="34"/>
      <c r="P54" s="42"/>
    </row>
    <row r="55" spans="1:26" ht="15.75" customHeight="1">
      <c r="A55" s="52"/>
      <c r="B55" s="4"/>
      <c r="C55" s="4"/>
      <c r="D55" s="4"/>
      <c r="E55" s="4"/>
      <c r="F55" s="65" t="s">
        <v>16</v>
      </c>
      <c r="G55" s="45"/>
      <c r="H55" s="7"/>
      <c r="I55" s="4"/>
      <c r="J55" s="35"/>
      <c r="K55" s="36"/>
      <c r="L55" s="37"/>
      <c r="M55" s="16"/>
      <c r="N55" s="35"/>
      <c r="O55" s="37"/>
      <c r="P55" s="43"/>
    </row>
    <row r="56" spans="1:26" ht="15.75" customHeight="1">
      <c r="A56" s="53"/>
      <c r="B56" s="65" t="s">
        <v>17</v>
      </c>
      <c r="C56" s="45"/>
      <c r="D56" s="8">
        <f>E49+E50+E51+E52+E53+D54</f>
        <v>60</v>
      </c>
      <c r="E56" s="15"/>
      <c r="F56" s="65" t="s">
        <v>17</v>
      </c>
      <c r="G56" s="45"/>
      <c r="H56" s="8">
        <f>I49+I50+I51+I52+I53+H54+H55</f>
        <v>0</v>
      </c>
      <c r="I56" s="4"/>
      <c r="J56" s="4" t="s">
        <v>17</v>
      </c>
      <c r="K56" s="68"/>
      <c r="L56" s="47"/>
      <c r="M56" s="45"/>
      <c r="N56" s="4" t="s">
        <v>17</v>
      </c>
      <c r="O56" s="17"/>
      <c r="P56" s="19" t="str">
        <f>IF(R10&lt;0,"Yếu",IF(R10&lt;=7,"Trung bình",IF(R10&lt;=30,"Khá","Xuất sắc")))</f>
        <v>Xuất sắc</v>
      </c>
    </row>
    <row r="57" spans="1:26" ht="15.75" customHeight="1">
      <c r="A57" s="51" t="s">
        <v>34</v>
      </c>
      <c r="B57" s="3" t="s">
        <v>7</v>
      </c>
      <c r="C57" s="4"/>
      <c r="D57" s="4"/>
      <c r="E57" s="4" t="s">
        <v>8</v>
      </c>
      <c r="F57" s="4" t="s">
        <v>9</v>
      </c>
      <c r="G57" s="4"/>
      <c r="H57" s="4"/>
      <c r="I57" s="4" t="s">
        <v>10</v>
      </c>
      <c r="J57" s="29" t="s">
        <v>35</v>
      </c>
      <c r="K57" s="30"/>
      <c r="L57" s="31"/>
      <c r="M57" s="5"/>
      <c r="N57" s="29"/>
      <c r="O57" s="31"/>
      <c r="P57" s="54">
        <f>S11</f>
        <v>10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52"/>
      <c r="B58" s="4">
        <v>10</v>
      </c>
      <c r="C58" s="7"/>
      <c r="D58" s="4" t="s">
        <v>11</v>
      </c>
      <c r="E58" s="8">
        <f>C58*5</f>
        <v>0</v>
      </c>
      <c r="F58" s="4">
        <v>4</v>
      </c>
      <c r="G58" s="7"/>
      <c r="H58" s="4" t="s">
        <v>11</v>
      </c>
      <c r="I58" s="8">
        <f>G58*(-1)</f>
        <v>0</v>
      </c>
      <c r="J58" s="32"/>
      <c r="K58" s="66"/>
      <c r="L58" s="34"/>
      <c r="M58" s="9"/>
      <c r="N58" s="32"/>
      <c r="O58" s="34"/>
      <c r="P58" s="42"/>
    </row>
    <row r="59" spans="1:26" ht="15.75" customHeight="1">
      <c r="A59" s="52"/>
      <c r="B59" s="4">
        <v>9</v>
      </c>
      <c r="C59" s="7"/>
      <c r="D59" s="4" t="s">
        <v>11</v>
      </c>
      <c r="E59" s="8">
        <f>C59*4</f>
        <v>0</v>
      </c>
      <c r="F59" s="4">
        <v>3</v>
      </c>
      <c r="G59" s="7"/>
      <c r="H59" s="4" t="s">
        <v>11</v>
      </c>
      <c r="I59" s="8">
        <f>G59*(-2)</f>
        <v>0</v>
      </c>
      <c r="J59" s="32"/>
      <c r="K59" s="66"/>
      <c r="L59" s="34"/>
      <c r="M59" s="9"/>
      <c r="N59" s="32"/>
      <c r="O59" s="34"/>
      <c r="P59" s="42"/>
    </row>
    <row r="60" spans="1:26" ht="15.75" customHeight="1">
      <c r="A60" s="52"/>
      <c r="B60" s="4">
        <v>8</v>
      </c>
      <c r="C60" s="18">
        <v>2</v>
      </c>
      <c r="D60" s="4" t="s">
        <v>11</v>
      </c>
      <c r="E60" s="10">
        <f>C60*3</f>
        <v>6</v>
      </c>
      <c r="F60" s="4">
        <v>2</v>
      </c>
      <c r="G60" s="7"/>
      <c r="H60" s="4" t="s">
        <v>11</v>
      </c>
      <c r="I60" s="8">
        <f>G60*(-3)</f>
        <v>0</v>
      </c>
      <c r="J60" s="32"/>
      <c r="K60" s="66"/>
      <c r="L60" s="34"/>
      <c r="M60" s="9"/>
      <c r="N60" s="32"/>
      <c r="O60" s="34"/>
      <c r="P60" s="43"/>
    </row>
    <row r="61" spans="1:26" ht="15.75" customHeight="1">
      <c r="A61" s="52"/>
      <c r="B61" s="11"/>
      <c r="C61" s="12"/>
      <c r="D61" s="12"/>
      <c r="E61" s="12"/>
      <c r="F61" s="4">
        <v>1</v>
      </c>
      <c r="G61" s="7"/>
      <c r="H61" s="4" t="s">
        <v>11</v>
      </c>
      <c r="I61" s="8">
        <f>G61*(-4)</f>
        <v>0</v>
      </c>
      <c r="J61" s="32"/>
      <c r="K61" s="66"/>
      <c r="L61" s="34"/>
      <c r="M61" s="9"/>
      <c r="N61" s="32"/>
      <c r="O61" s="34"/>
      <c r="P61" s="41">
        <f>D65+H65+K65+O65</f>
        <v>-36</v>
      </c>
    </row>
    <row r="62" spans="1:26" ht="15.75" customHeight="1">
      <c r="A62" s="52"/>
      <c r="B62" s="13"/>
      <c r="C62" s="12"/>
      <c r="D62" s="12"/>
      <c r="E62" s="12"/>
      <c r="F62" s="4">
        <v>0</v>
      </c>
      <c r="G62" s="7"/>
      <c r="H62" s="4" t="s">
        <v>11</v>
      </c>
      <c r="I62" s="8">
        <f>G62*(-5)</f>
        <v>0</v>
      </c>
      <c r="J62" s="32"/>
      <c r="K62" s="66"/>
      <c r="L62" s="34"/>
      <c r="M62" s="9"/>
      <c r="N62" s="32"/>
      <c r="O62" s="34"/>
      <c r="P62" s="42"/>
    </row>
    <row r="63" spans="1:26" ht="15.75" customHeight="1">
      <c r="A63" s="52"/>
      <c r="B63" s="65" t="s">
        <v>14</v>
      </c>
      <c r="C63" s="45"/>
      <c r="D63" s="14">
        <v>50</v>
      </c>
      <c r="E63" s="15"/>
      <c r="F63" s="65" t="s">
        <v>15</v>
      </c>
      <c r="G63" s="45"/>
      <c r="H63" s="7"/>
      <c r="I63" s="4"/>
      <c r="J63" s="32"/>
      <c r="K63" s="66"/>
      <c r="L63" s="34"/>
      <c r="M63" s="9"/>
      <c r="N63" s="32"/>
      <c r="O63" s="34"/>
      <c r="P63" s="42"/>
    </row>
    <row r="64" spans="1:26" ht="15.75" customHeight="1">
      <c r="A64" s="52"/>
      <c r="B64" s="4"/>
      <c r="C64" s="4"/>
      <c r="D64" s="4"/>
      <c r="E64" s="4"/>
      <c r="F64" s="65" t="s">
        <v>16</v>
      </c>
      <c r="G64" s="45"/>
      <c r="H64" s="7"/>
      <c r="I64" s="4"/>
      <c r="J64" s="35"/>
      <c r="K64" s="36"/>
      <c r="L64" s="37"/>
      <c r="M64" s="16"/>
      <c r="N64" s="35"/>
      <c r="O64" s="37"/>
      <c r="P64" s="43"/>
    </row>
    <row r="65" spans="1:16" ht="15.75" customHeight="1">
      <c r="A65" s="53"/>
      <c r="B65" s="65" t="s">
        <v>17</v>
      </c>
      <c r="C65" s="45"/>
      <c r="D65" s="8">
        <f>E58+E59+E60+E61+E62+D63</f>
        <v>56</v>
      </c>
      <c r="E65" s="15"/>
      <c r="F65" s="65" t="s">
        <v>17</v>
      </c>
      <c r="G65" s="45"/>
      <c r="H65" s="8">
        <f>I58+I59+I60+I61+I62+H63+H64</f>
        <v>0</v>
      </c>
      <c r="I65" s="4"/>
      <c r="J65" s="4" t="s">
        <v>17</v>
      </c>
      <c r="K65" s="68">
        <v>-92</v>
      </c>
      <c r="L65" s="47"/>
      <c r="M65" s="45"/>
      <c r="N65" s="4" t="s">
        <v>17</v>
      </c>
      <c r="O65" s="17"/>
      <c r="P65" s="20" t="str">
        <f>IF(R11&lt;0,"Yếu",IF(R11&lt;=7,"Trung bình",IF(R11&lt;=30,"Khá","Xuất sắc")))</f>
        <v>Yếu</v>
      </c>
    </row>
    <row r="66" spans="1:16" ht="15.75" customHeight="1">
      <c r="A66" s="48" t="s">
        <v>36</v>
      </c>
      <c r="B66" s="3" t="s">
        <v>7</v>
      </c>
      <c r="C66" s="4"/>
      <c r="D66" s="4"/>
      <c r="E66" s="4" t="s">
        <v>8</v>
      </c>
      <c r="F66" s="4" t="s">
        <v>9</v>
      </c>
      <c r="G66" s="4"/>
      <c r="H66" s="4"/>
      <c r="I66" s="4" t="s">
        <v>10</v>
      </c>
      <c r="J66" s="55" t="s">
        <v>37</v>
      </c>
      <c r="K66" s="30"/>
      <c r="L66" s="31"/>
      <c r="M66" s="5"/>
      <c r="N66" s="29"/>
      <c r="O66" s="31"/>
      <c r="P66" s="38">
        <f>S12</f>
        <v>2</v>
      </c>
    </row>
    <row r="67" spans="1:16" ht="15.75" customHeight="1">
      <c r="A67" s="49"/>
      <c r="B67" s="4">
        <v>10</v>
      </c>
      <c r="C67" s="18">
        <v>4</v>
      </c>
      <c r="D67" s="4" t="s">
        <v>11</v>
      </c>
      <c r="E67" s="8">
        <f>C67*5</f>
        <v>20</v>
      </c>
      <c r="F67" s="4">
        <v>4</v>
      </c>
      <c r="G67" s="7"/>
      <c r="H67" s="4" t="s">
        <v>11</v>
      </c>
      <c r="I67" s="8">
        <f>G67*(-1)</f>
        <v>0</v>
      </c>
      <c r="J67" s="32"/>
      <c r="K67" s="66"/>
      <c r="L67" s="34"/>
      <c r="M67" s="9"/>
      <c r="N67" s="32"/>
      <c r="O67" s="34"/>
      <c r="P67" s="67"/>
    </row>
    <row r="68" spans="1:16" ht="15.75" customHeight="1">
      <c r="A68" s="49"/>
      <c r="B68" s="4">
        <v>9</v>
      </c>
      <c r="C68" s="7"/>
      <c r="D68" s="4" t="s">
        <v>11</v>
      </c>
      <c r="E68" s="8">
        <f>C68*4</f>
        <v>0</v>
      </c>
      <c r="F68" s="4">
        <v>3</v>
      </c>
      <c r="G68" s="7"/>
      <c r="H68" s="4" t="s">
        <v>11</v>
      </c>
      <c r="I68" s="8">
        <f>G68*(-2)</f>
        <v>0</v>
      </c>
      <c r="J68" s="32"/>
      <c r="K68" s="66"/>
      <c r="L68" s="34"/>
      <c r="M68" s="9"/>
      <c r="N68" s="32"/>
      <c r="O68" s="34"/>
      <c r="P68" s="67"/>
    </row>
    <row r="69" spans="1:16" ht="15.75" customHeight="1">
      <c r="A69" s="49"/>
      <c r="B69" s="4">
        <v>8</v>
      </c>
      <c r="C69" s="18">
        <v>1</v>
      </c>
      <c r="D69" s="4" t="s">
        <v>11</v>
      </c>
      <c r="E69" s="10">
        <f>C69*3</f>
        <v>3</v>
      </c>
      <c r="F69" s="4">
        <v>2</v>
      </c>
      <c r="G69" s="7"/>
      <c r="H69" s="4" t="s">
        <v>11</v>
      </c>
      <c r="I69" s="8">
        <f>G69*(-3)</f>
        <v>0</v>
      </c>
      <c r="J69" s="32"/>
      <c r="K69" s="66"/>
      <c r="L69" s="34"/>
      <c r="M69" s="9"/>
      <c r="N69" s="32"/>
      <c r="O69" s="34"/>
      <c r="P69" s="40"/>
    </row>
    <row r="70" spans="1:16" ht="15.75" customHeight="1">
      <c r="A70" s="49"/>
      <c r="B70" s="11"/>
      <c r="C70" s="12"/>
      <c r="D70" s="12"/>
      <c r="E70" s="12"/>
      <c r="F70" s="4">
        <v>1</v>
      </c>
      <c r="G70" s="7"/>
      <c r="H70" s="4" t="s">
        <v>11</v>
      </c>
      <c r="I70" s="8">
        <f>G70*(-4)</f>
        <v>0</v>
      </c>
      <c r="J70" s="32"/>
      <c r="K70" s="66"/>
      <c r="L70" s="34"/>
      <c r="M70" s="9"/>
      <c r="N70" s="32"/>
      <c r="O70" s="34"/>
      <c r="P70" s="41">
        <f>D74+H74+K74+O74</f>
        <v>73</v>
      </c>
    </row>
    <row r="71" spans="1:16" ht="15.75" customHeight="1">
      <c r="A71" s="49"/>
      <c r="B71" s="13"/>
      <c r="C71" s="12"/>
      <c r="D71" s="12"/>
      <c r="E71" s="12"/>
      <c r="F71" s="4">
        <v>0</v>
      </c>
      <c r="G71" s="7"/>
      <c r="H71" s="4" t="s">
        <v>11</v>
      </c>
      <c r="I71" s="8">
        <f>G71*(-5)</f>
        <v>0</v>
      </c>
      <c r="J71" s="32"/>
      <c r="K71" s="66"/>
      <c r="L71" s="34"/>
      <c r="M71" s="9"/>
      <c r="N71" s="32"/>
      <c r="O71" s="34"/>
      <c r="P71" s="42"/>
    </row>
    <row r="72" spans="1:16" ht="15.75" customHeight="1">
      <c r="A72" s="49"/>
      <c r="B72" s="65" t="s">
        <v>14</v>
      </c>
      <c r="C72" s="45"/>
      <c r="D72" s="14">
        <v>50</v>
      </c>
      <c r="E72" s="15"/>
      <c r="F72" s="65" t="s">
        <v>15</v>
      </c>
      <c r="G72" s="45"/>
      <c r="H72" s="7"/>
      <c r="I72" s="4"/>
      <c r="J72" s="32"/>
      <c r="K72" s="66"/>
      <c r="L72" s="34"/>
      <c r="M72" s="9"/>
      <c r="N72" s="32"/>
      <c r="O72" s="34"/>
      <c r="P72" s="42"/>
    </row>
    <row r="73" spans="1:16" ht="15.75" customHeight="1">
      <c r="A73" s="49"/>
      <c r="B73" s="4"/>
      <c r="C73" s="4"/>
      <c r="D73" s="4"/>
      <c r="E73" s="4"/>
      <c r="F73" s="65" t="s">
        <v>16</v>
      </c>
      <c r="G73" s="45"/>
      <c r="H73" s="7"/>
      <c r="I73" s="4"/>
      <c r="J73" s="35"/>
      <c r="K73" s="36"/>
      <c r="L73" s="37"/>
      <c r="M73" s="16"/>
      <c r="N73" s="35"/>
      <c r="O73" s="37"/>
      <c r="P73" s="43"/>
    </row>
    <row r="74" spans="1:16" ht="15.75" customHeight="1">
      <c r="A74" s="50"/>
      <c r="B74" s="65" t="s">
        <v>17</v>
      </c>
      <c r="C74" s="45"/>
      <c r="D74" s="8">
        <f>E67+E68+E69+E70+E71+D72</f>
        <v>73</v>
      </c>
      <c r="E74" s="15"/>
      <c r="F74" s="65" t="s">
        <v>17</v>
      </c>
      <c r="G74" s="45"/>
      <c r="H74" s="8">
        <f>I67+I68+I69+I70+I71+H72+H73</f>
        <v>0</v>
      </c>
      <c r="I74" s="4"/>
      <c r="J74" s="4" t="s">
        <v>17</v>
      </c>
      <c r="K74" s="68">
        <v>0</v>
      </c>
      <c r="L74" s="47"/>
      <c r="M74" s="45"/>
      <c r="N74" s="4" t="s">
        <v>17</v>
      </c>
      <c r="O74" s="17"/>
      <c r="P74" s="19" t="str">
        <f>IF(R12&lt;0,"Yếu",IF(R12&lt;=7,"Trung bình",IF(R12&lt;=30,"Khá","Xuất sắc")))</f>
        <v>Xuất sắc</v>
      </c>
    </row>
    <row r="75" spans="1:16" ht="15.75" customHeight="1">
      <c r="A75" s="48" t="s">
        <v>38</v>
      </c>
      <c r="B75" s="3" t="s">
        <v>7</v>
      </c>
      <c r="C75" s="4"/>
      <c r="D75" s="4"/>
      <c r="E75" s="4" t="s">
        <v>8</v>
      </c>
      <c r="F75" s="4" t="s">
        <v>9</v>
      </c>
      <c r="G75" s="4"/>
      <c r="H75" s="4"/>
      <c r="I75" s="4" t="s">
        <v>10</v>
      </c>
      <c r="J75" s="69" t="s">
        <v>39</v>
      </c>
      <c r="K75" s="30"/>
      <c r="L75" s="31"/>
      <c r="M75" s="5"/>
      <c r="N75" s="29"/>
      <c r="O75" s="31"/>
      <c r="P75" s="38">
        <f>S13</f>
        <v>3</v>
      </c>
    </row>
    <row r="76" spans="1:16" ht="15.75" customHeight="1">
      <c r="A76" s="49"/>
      <c r="B76" s="4">
        <v>10</v>
      </c>
      <c r="C76" s="18">
        <v>2</v>
      </c>
      <c r="D76" s="4" t="s">
        <v>11</v>
      </c>
      <c r="E76" s="8">
        <f>C76*5</f>
        <v>10</v>
      </c>
      <c r="F76" s="4">
        <v>4</v>
      </c>
      <c r="G76" s="18">
        <v>1</v>
      </c>
      <c r="H76" s="4" t="s">
        <v>11</v>
      </c>
      <c r="I76" s="8">
        <f>G76*(-1)</f>
        <v>-1</v>
      </c>
      <c r="J76" s="32"/>
      <c r="K76" s="66"/>
      <c r="L76" s="34"/>
      <c r="M76" s="9"/>
      <c r="N76" s="32"/>
      <c r="O76" s="34"/>
      <c r="P76" s="67"/>
    </row>
    <row r="77" spans="1:16" ht="15.75" customHeight="1">
      <c r="A77" s="49"/>
      <c r="B77" s="4">
        <v>9</v>
      </c>
      <c r="C77" s="18">
        <v>4</v>
      </c>
      <c r="D77" s="4" t="s">
        <v>11</v>
      </c>
      <c r="E77" s="8">
        <f>C77*4</f>
        <v>16</v>
      </c>
      <c r="F77" s="4">
        <v>3</v>
      </c>
      <c r="G77" s="7"/>
      <c r="H77" s="4" t="s">
        <v>11</v>
      </c>
      <c r="I77" s="8">
        <f>G77*(-2)</f>
        <v>0</v>
      </c>
      <c r="J77" s="32"/>
      <c r="K77" s="66"/>
      <c r="L77" s="34"/>
      <c r="M77" s="9"/>
      <c r="N77" s="32"/>
      <c r="O77" s="34"/>
      <c r="P77" s="67"/>
    </row>
    <row r="78" spans="1:16" ht="15.75" customHeight="1">
      <c r="A78" s="49"/>
      <c r="B78" s="4">
        <v>8</v>
      </c>
      <c r="C78" s="18">
        <v>1</v>
      </c>
      <c r="D78" s="4" t="s">
        <v>11</v>
      </c>
      <c r="E78" s="10">
        <f>C78*3</f>
        <v>3</v>
      </c>
      <c r="F78" s="4">
        <v>2</v>
      </c>
      <c r="G78" s="7"/>
      <c r="H78" s="4" t="s">
        <v>11</v>
      </c>
      <c r="I78" s="8">
        <f>G78*(-3)</f>
        <v>0</v>
      </c>
      <c r="J78" s="32"/>
      <c r="K78" s="66"/>
      <c r="L78" s="34"/>
      <c r="M78" s="9"/>
      <c r="N78" s="32"/>
      <c r="O78" s="34"/>
      <c r="P78" s="40"/>
    </row>
    <row r="79" spans="1:16" ht="15.75" customHeight="1">
      <c r="A79" s="49"/>
      <c r="B79" s="11"/>
      <c r="C79" s="12"/>
      <c r="D79" s="12"/>
      <c r="E79" s="12"/>
      <c r="F79" s="4">
        <v>1</v>
      </c>
      <c r="G79" s="7"/>
      <c r="H79" s="4" t="s">
        <v>11</v>
      </c>
      <c r="I79" s="8">
        <f>G79*(-4)</f>
        <v>0</v>
      </c>
      <c r="J79" s="32"/>
      <c r="K79" s="66"/>
      <c r="L79" s="34"/>
      <c r="M79" s="9"/>
      <c r="N79" s="32"/>
      <c r="O79" s="34"/>
      <c r="P79" s="41">
        <f>D83+H83+K83+O83</f>
        <v>72</v>
      </c>
    </row>
    <row r="80" spans="1:16" ht="15.75" customHeight="1">
      <c r="A80" s="49"/>
      <c r="B80" s="13"/>
      <c r="C80" s="12"/>
      <c r="D80" s="12"/>
      <c r="E80" s="12"/>
      <c r="F80" s="4">
        <v>0</v>
      </c>
      <c r="G80" s="7"/>
      <c r="H80" s="4" t="s">
        <v>11</v>
      </c>
      <c r="I80" s="8">
        <f>G80*(-5)</f>
        <v>0</v>
      </c>
      <c r="J80" s="32"/>
      <c r="K80" s="66"/>
      <c r="L80" s="34"/>
      <c r="M80" s="9"/>
      <c r="N80" s="32"/>
      <c r="O80" s="34"/>
      <c r="P80" s="42"/>
    </row>
    <row r="81" spans="1:16" ht="15.75" customHeight="1">
      <c r="A81" s="49"/>
      <c r="B81" s="65" t="s">
        <v>14</v>
      </c>
      <c r="C81" s="45"/>
      <c r="D81" s="14">
        <v>50</v>
      </c>
      <c r="E81" s="15"/>
      <c r="F81" s="65" t="s">
        <v>15</v>
      </c>
      <c r="G81" s="45"/>
      <c r="H81" s="7"/>
      <c r="I81" s="4"/>
      <c r="J81" s="32"/>
      <c r="K81" s="66"/>
      <c r="L81" s="34"/>
      <c r="M81" s="9"/>
      <c r="N81" s="32"/>
      <c r="O81" s="34"/>
      <c r="P81" s="42"/>
    </row>
    <row r="82" spans="1:16" ht="15.75" customHeight="1">
      <c r="A82" s="49"/>
      <c r="B82" s="4"/>
      <c r="C82" s="4"/>
      <c r="D82" s="4"/>
      <c r="E82" s="4"/>
      <c r="F82" s="65" t="s">
        <v>16</v>
      </c>
      <c r="G82" s="45"/>
      <c r="H82" s="7"/>
      <c r="I82" s="4"/>
      <c r="J82" s="35"/>
      <c r="K82" s="36"/>
      <c r="L82" s="37"/>
      <c r="M82" s="16"/>
      <c r="N82" s="35"/>
      <c r="O82" s="37"/>
      <c r="P82" s="43"/>
    </row>
    <row r="83" spans="1:16" ht="15.75" customHeight="1">
      <c r="A83" s="50"/>
      <c r="B83" s="65" t="s">
        <v>17</v>
      </c>
      <c r="C83" s="45"/>
      <c r="D83" s="8">
        <f>E76+E77+E78+E79+E80+D81</f>
        <v>79</v>
      </c>
      <c r="E83" s="15"/>
      <c r="F83" s="65" t="s">
        <v>17</v>
      </c>
      <c r="G83" s="45"/>
      <c r="H83" s="8">
        <f>I76+I77+I78+I79+I80+H81+H82</f>
        <v>-1</v>
      </c>
      <c r="I83" s="4"/>
      <c r="J83" s="4" t="s">
        <v>17</v>
      </c>
      <c r="K83" s="68">
        <v>-6</v>
      </c>
      <c r="L83" s="47"/>
      <c r="M83" s="45"/>
      <c r="N83" s="4" t="s">
        <v>17</v>
      </c>
      <c r="O83" s="17"/>
      <c r="P83" s="19" t="str">
        <f>IF(R13&lt;0,"Yếu",IF(R13&lt;=7,"Trung bình",IF(R13&lt;=30,"Khá","Xuất sắc")))</f>
        <v>Xuất sắc</v>
      </c>
    </row>
    <row r="84" spans="1:16" ht="15.75" customHeight="1">
      <c r="A84" s="48" t="s">
        <v>69</v>
      </c>
      <c r="B84" s="3" t="s">
        <v>7</v>
      </c>
      <c r="C84" s="4"/>
      <c r="D84" s="4"/>
      <c r="E84" s="4" t="s">
        <v>8</v>
      </c>
      <c r="F84" s="4" t="s">
        <v>9</v>
      </c>
      <c r="G84" s="4"/>
      <c r="H84" s="4"/>
      <c r="I84" s="4" t="s">
        <v>10</v>
      </c>
      <c r="J84" s="29" t="s">
        <v>40</v>
      </c>
      <c r="K84" s="30"/>
      <c r="L84" s="31"/>
      <c r="M84" s="5"/>
      <c r="N84" s="29"/>
      <c r="O84" s="31"/>
      <c r="P84" s="38">
        <f>S14</f>
        <v>1</v>
      </c>
    </row>
    <row r="85" spans="1:16" ht="15.75" customHeight="1">
      <c r="A85" s="49"/>
      <c r="B85" s="4">
        <v>10</v>
      </c>
      <c r="C85" s="18">
        <v>6</v>
      </c>
      <c r="D85" s="4" t="s">
        <v>11</v>
      </c>
      <c r="E85" s="8">
        <f>C85*5</f>
        <v>30</v>
      </c>
      <c r="F85" s="4">
        <v>4</v>
      </c>
      <c r="G85" s="7"/>
      <c r="H85" s="4" t="s">
        <v>11</v>
      </c>
      <c r="I85" s="8">
        <f>G85*(-1)</f>
        <v>0</v>
      </c>
      <c r="J85" s="32"/>
      <c r="K85" s="66"/>
      <c r="L85" s="34"/>
      <c r="M85" s="9"/>
      <c r="N85" s="32"/>
      <c r="O85" s="34"/>
      <c r="P85" s="67"/>
    </row>
    <row r="86" spans="1:16" ht="15.75" customHeight="1">
      <c r="A86" s="49"/>
      <c r="B86" s="4">
        <v>9</v>
      </c>
      <c r="C86" s="18">
        <v>1</v>
      </c>
      <c r="D86" s="4" t="s">
        <v>11</v>
      </c>
      <c r="E86" s="8">
        <f>C86*4</f>
        <v>4</v>
      </c>
      <c r="F86" s="4">
        <v>3</v>
      </c>
      <c r="G86" s="7"/>
      <c r="H86" s="4" t="s">
        <v>11</v>
      </c>
      <c r="I86" s="8">
        <f>G86*(-2)</f>
        <v>0</v>
      </c>
      <c r="J86" s="32"/>
      <c r="K86" s="66"/>
      <c r="L86" s="34"/>
      <c r="M86" s="9"/>
      <c r="N86" s="32"/>
      <c r="O86" s="34"/>
      <c r="P86" s="67"/>
    </row>
    <row r="87" spans="1:16" ht="15.75" customHeight="1">
      <c r="A87" s="49"/>
      <c r="B87" s="4">
        <v>8</v>
      </c>
      <c r="C87" s="7"/>
      <c r="D87" s="4" t="s">
        <v>11</v>
      </c>
      <c r="E87" s="10">
        <f>C87*3</f>
        <v>0</v>
      </c>
      <c r="F87" s="4">
        <v>2</v>
      </c>
      <c r="G87" s="7"/>
      <c r="H87" s="4" t="s">
        <v>11</v>
      </c>
      <c r="I87" s="8">
        <f>G87*(-3)</f>
        <v>0</v>
      </c>
      <c r="J87" s="32"/>
      <c r="K87" s="66"/>
      <c r="L87" s="34"/>
      <c r="M87" s="9"/>
      <c r="N87" s="32"/>
      <c r="O87" s="34"/>
      <c r="P87" s="40"/>
    </row>
    <row r="88" spans="1:16" ht="15.75" customHeight="1">
      <c r="A88" s="49"/>
      <c r="B88" s="11"/>
      <c r="C88" s="12"/>
      <c r="D88" s="12"/>
      <c r="E88" s="12"/>
      <c r="F88" s="4">
        <v>1</v>
      </c>
      <c r="G88" s="7"/>
      <c r="H88" s="4" t="s">
        <v>11</v>
      </c>
      <c r="I88" s="8">
        <f>G88*(-4)</f>
        <v>0</v>
      </c>
      <c r="J88" s="32"/>
      <c r="K88" s="66"/>
      <c r="L88" s="34"/>
      <c r="M88" s="9"/>
      <c r="N88" s="32"/>
      <c r="O88" s="34"/>
      <c r="P88" s="41">
        <f>D92+H92+K92+O92</f>
        <v>74</v>
      </c>
    </row>
    <row r="89" spans="1:16" ht="15.75" customHeight="1">
      <c r="A89" s="49"/>
      <c r="B89" s="13"/>
      <c r="C89" s="12"/>
      <c r="D89" s="12"/>
      <c r="E89" s="12"/>
      <c r="F89" s="4">
        <v>0</v>
      </c>
      <c r="G89" s="7"/>
      <c r="H89" s="4" t="s">
        <v>11</v>
      </c>
      <c r="I89" s="8">
        <f>G89*(-5)</f>
        <v>0</v>
      </c>
      <c r="J89" s="32"/>
      <c r="K89" s="66"/>
      <c r="L89" s="34"/>
      <c r="M89" s="9"/>
      <c r="N89" s="32"/>
      <c r="O89" s="34"/>
      <c r="P89" s="42"/>
    </row>
    <row r="90" spans="1:16" ht="15.75" customHeight="1">
      <c r="A90" s="49"/>
      <c r="B90" s="65" t="s">
        <v>14</v>
      </c>
      <c r="C90" s="45"/>
      <c r="D90" s="14">
        <v>50</v>
      </c>
      <c r="E90" s="15"/>
      <c r="F90" s="65" t="s">
        <v>15</v>
      </c>
      <c r="G90" s="45"/>
      <c r="H90" s="7"/>
      <c r="I90" s="4"/>
      <c r="J90" s="32"/>
      <c r="K90" s="66"/>
      <c r="L90" s="34"/>
      <c r="M90" s="9"/>
      <c r="N90" s="32"/>
      <c r="O90" s="34"/>
      <c r="P90" s="42"/>
    </row>
    <row r="91" spans="1:16" ht="15.75" customHeight="1">
      <c r="A91" s="49"/>
      <c r="B91" s="4"/>
      <c r="C91" s="4"/>
      <c r="D91" s="4"/>
      <c r="E91" s="4"/>
      <c r="F91" s="65" t="s">
        <v>16</v>
      </c>
      <c r="G91" s="45"/>
      <c r="H91" s="7"/>
      <c r="I91" s="4"/>
      <c r="J91" s="35"/>
      <c r="K91" s="36"/>
      <c r="L91" s="37"/>
      <c r="M91" s="16"/>
      <c r="N91" s="35"/>
      <c r="O91" s="37"/>
      <c r="P91" s="43"/>
    </row>
    <row r="92" spans="1:16" ht="15.75" customHeight="1">
      <c r="A92" s="50"/>
      <c r="B92" s="65" t="s">
        <v>17</v>
      </c>
      <c r="C92" s="45"/>
      <c r="D92" s="8">
        <f>E85+E86+E87+E88+E89+D90</f>
        <v>84</v>
      </c>
      <c r="E92" s="15"/>
      <c r="F92" s="65" t="s">
        <v>17</v>
      </c>
      <c r="G92" s="45"/>
      <c r="H92" s="8">
        <f>I85+I86+I87+I88+I89+H90+H91</f>
        <v>0</v>
      </c>
      <c r="I92" s="4"/>
      <c r="J92" s="4" t="s">
        <v>17</v>
      </c>
      <c r="K92" s="68">
        <v>-10</v>
      </c>
      <c r="L92" s="47"/>
      <c r="M92" s="45"/>
      <c r="N92" s="4" t="s">
        <v>17</v>
      </c>
      <c r="O92" s="17"/>
      <c r="P92" s="19" t="str">
        <f>IF(R14&lt;0,"Yếu",IF(R14&lt;=7,"Trung bình",IF(R14&lt;=30,"Khá","Xuất sắc")))</f>
        <v>Xuất sắc</v>
      </c>
    </row>
    <row r="93" spans="1:16" ht="14.25" customHeight="1">
      <c r="P93" s="21"/>
    </row>
    <row r="94" spans="1:16" ht="14.25" customHeight="1">
      <c r="P94" s="21"/>
    </row>
    <row r="95" spans="1:16" ht="14.25" customHeight="1">
      <c r="P95" s="21"/>
    </row>
    <row r="96" spans="1:16" ht="14.25" customHeight="1">
      <c r="P96" s="21"/>
    </row>
    <row r="97" spans="16:16" ht="14.25" customHeight="1">
      <c r="P97" s="21"/>
    </row>
    <row r="98" spans="16:16" ht="14.25" customHeight="1">
      <c r="P98" s="21"/>
    </row>
    <row r="99" spans="16:16" ht="14.25" customHeight="1">
      <c r="P99" s="21"/>
    </row>
    <row r="100" spans="16:16" ht="14.25" customHeight="1">
      <c r="P100" s="21"/>
    </row>
    <row r="101" spans="16:16" ht="14.25" customHeight="1">
      <c r="P101" s="21"/>
    </row>
    <row r="102" spans="16:16" ht="14.25" customHeight="1">
      <c r="P102" s="21"/>
    </row>
    <row r="103" spans="16:16" ht="14.25" customHeight="1">
      <c r="P103" s="21"/>
    </row>
    <row r="104" spans="16:16" ht="14.25" customHeight="1">
      <c r="P104" s="21"/>
    </row>
    <row r="105" spans="16:16" ht="14.25" customHeight="1">
      <c r="P105" s="21"/>
    </row>
    <row r="106" spans="16:16" ht="14.25" customHeight="1">
      <c r="P106" s="21"/>
    </row>
    <row r="107" spans="16:16" ht="14.25" customHeight="1">
      <c r="P107" s="21"/>
    </row>
    <row r="108" spans="16:16" ht="14.25" customHeight="1">
      <c r="P108" s="21"/>
    </row>
    <row r="109" spans="16:16" ht="14.25" customHeight="1">
      <c r="P109" s="21"/>
    </row>
    <row r="110" spans="16:16" ht="14.25" customHeight="1">
      <c r="P110" s="21"/>
    </row>
    <row r="111" spans="16:16" ht="14.25" customHeight="1">
      <c r="P111" s="21"/>
    </row>
    <row r="112" spans="16:16" ht="14.25" customHeight="1">
      <c r="P112" s="21"/>
    </row>
    <row r="113" spans="16:16" ht="14.25" customHeight="1">
      <c r="P113" s="21"/>
    </row>
    <row r="114" spans="16:16" ht="14.25" customHeight="1">
      <c r="P114" s="21"/>
    </row>
    <row r="115" spans="16:16" ht="14.25" customHeight="1">
      <c r="P115" s="21"/>
    </row>
    <row r="116" spans="16:16" ht="14.25" customHeight="1">
      <c r="P116" s="21"/>
    </row>
    <row r="117" spans="16:16" ht="14.25" customHeight="1">
      <c r="P117" s="21"/>
    </row>
    <row r="118" spans="16:16" ht="14.25" customHeight="1">
      <c r="P118" s="21"/>
    </row>
    <row r="119" spans="16:16" ht="14.25" customHeight="1">
      <c r="P119" s="21"/>
    </row>
    <row r="120" spans="16:16" ht="14.25" customHeight="1">
      <c r="P120" s="21"/>
    </row>
    <row r="121" spans="16:16" ht="14.25" customHeight="1">
      <c r="P121" s="21"/>
    </row>
    <row r="122" spans="16:16" ht="14.25" customHeight="1">
      <c r="P122" s="21"/>
    </row>
    <row r="123" spans="16:16" ht="14.25" customHeight="1">
      <c r="P123" s="21"/>
    </row>
    <row r="124" spans="16:16" ht="14.25" customHeight="1">
      <c r="P124" s="21"/>
    </row>
    <row r="125" spans="16:16" ht="14.25" customHeight="1">
      <c r="P125" s="21"/>
    </row>
    <row r="126" spans="16:16" ht="14.25" customHeight="1">
      <c r="P126" s="21"/>
    </row>
    <row r="127" spans="16:16" ht="14.25" customHeight="1">
      <c r="P127" s="21"/>
    </row>
    <row r="128" spans="16:16" ht="14.25" customHeight="1">
      <c r="P128" s="21"/>
    </row>
    <row r="129" spans="16:16" ht="14.25" customHeight="1">
      <c r="P129" s="21"/>
    </row>
    <row r="130" spans="16:16" ht="14.25" customHeight="1">
      <c r="P130" s="21"/>
    </row>
    <row r="131" spans="16:16" ht="14.25" customHeight="1">
      <c r="P131" s="21"/>
    </row>
    <row r="132" spans="16:16" ht="14.25" customHeight="1">
      <c r="P132" s="21"/>
    </row>
    <row r="133" spans="16:16" ht="14.25" customHeight="1">
      <c r="P133" s="21"/>
    </row>
    <row r="134" spans="16:16" ht="14.25" customHeight="1">
      <c r="P134" s="21"/>
    </row>
    <row r="135" spans="16:16" ht="14.25" customHeight="1">
      <c r="P135" s="21"/>
    </row>
    <row r="136" spans="16:16" ht="14.25" customHeight="1">
      <c r="P136" s="21"/>
    </row>
    <row r="137" spans="16:16" ht="14.25" customHeight="1">
      <c r="P137" s="21"/>
    </row>
    <row r="138" spans="16:16" ht="14.25" customHeight="1">
      <c r="P138" s="21"/>
    </row>
    <row r="139" spans="16:16" ht="14.25" customHeight="1">
      <c r="P139" s="21"/>
    </row>
    <row r="140" spans="16:16" ht="14.25" customHeight="1">
      <c r="P140" s="21"/>
    </row>
    <row r="141" spans="16:16" ht="14.25" customHeight="1">
      <c r="P141" s="21"/>
    </row>
    <row r="142" spans="16:16" ht="14.25" customHeight="1">
      <c r="P142" s="21"/>
    </row>
    <row r="143" spans="16:16" ht="14.25" customHeight="1">
      <c r="P143" s="21"/>
    </row>
    <row r="144" spans="16:16" ht="14.25" customHeight="1">
      <c r="P144" s="21"/>
    </row>
    <row r="145" spans="16:16" ht="14.25" customHeight="1">
      <c r="P145" s="21"/>
    </row>
    <row r="146" spans="16:16" ht="14.25" customHeight="1">
      <c r="P146" s="21"/>
    </row>
    <row r="147" spans="16:16" ht="14.25" customHeight="1">
      <c r="P147" s="21"/>
    </row>
    <row r="148" spans="16:16" ht="14.25" customHeight="1">
      <c r="P148" s="21"/>
    </row>
    <row r="149" spans="16:16" ht="14.25" customHeight="1">
      <c r="P149" s="21"/>
    </row>
    <row r="150" spans="16:16" ht="14.25" customHeight="1">
      <c r="P150" s="21"/>
    </row>
    <row r="151" spans="16:16" ht="14.25" customHeight="1">
      <c r="P151" s="21"/>
    </row>
    <row r="152" spans="16:16" ht="14.25" customHeight="1">
      <c r="P152" s="21"/>
    </row>
    <row r="153" spans="16:16" ht="14.25" customHeight="1">
      <c r="P153" s="21"/>
    </row>
    <row r="154" spans="16:16" ht="14.25" customHeight="1">
      <c r="P154" s="21"/>
    </row>
    <row r="155" spans="16:16" ht="14.25" customHeight="1">
      <c r="P155" s="21"/>
    </row>
    <row r="156" spans="16:16" ht="14.25" customHeight="1">
      <c r="P156" s="21"/>
    </row>
    <row r="157" spans="16:16" ht="14.25" customHeight="1">
      <c r="P157" s="21"/>
    </row>
    <row r="158" spans="16:16" ht="14.25" customHeight="1">
      <c r="P158" s="21"/>
    </row>
    <row r="159" spans="16:16" ht="14.25" customHeight="1">
      <c r="P159" s="21"/>
    </row>
    <row r="160" spans="16:16" ht="14.25" customHeight="1">
      <c r="P160" s="21"/>
    </row>
    <row r="161" spans="16:16" ht="14.25" customHeight="1">
      <c r="P161" s="21"/>
    </row>
    <row r="162" spans="16:16" ht="14.25" customHeight="1">
      <c r="P162" s="21"/>
    </row>
    <row r="163" spans="16:16" ht="14.25" customHeight="1">
      <c r="P163" s="21"/>
    </row>
    <row r="164" spans="16:16" ht="14.25" customHeight="1">
      <c r="P164" s="21"/>
    </row>
    <row r="165" spans="16:16" ht="14.25" customHeight="1">
      <c r="P165" s="21"/>
    </row>
    <row r="166" spans="16:16" ht="14.25" customHeight="1">
      <c r="P166" s="21"/>
    </row>
    <row r="167" spans="16:16" ht="14.25" customHeight="1">
      <c r="P167" s="21"/>
    </row>
    <row r="168" spans="16:16" ht="14.25" customHeight="1">
      <c r="P168" s="21"/>
    </row>
    <row r="169" spans="16:16" ht="14.25" customHeight="1">
      <c r="P169" s="21"/>
    </row>
    <row r="170" spans="16:16" ht="14.25" customHeight="1">
      <c r="P170" s="21"/>
    </row>
    <row r="171" spans="16:16" ht="14.25" customHeight="1">
      <c r="P171" s="21"/>
    </row>
    <row r="172" spans="16:16" ht="14.25" customHeight="1">
      <c r="P172" s="21"/>
    </row>
    <row r="173" spans="16:16" ht="14.25" customHeight="1">
      <c r="P173" s="21"/>
    </row>
    <row r="174" spans="16:16" ht="14.25" customHeight="1">
      <c r="P174" s="21"/>
    </row>
    <row r="175" spans="16:16" ht="14.25" customHeight="1">
      <c r="P175" s="21"/>
    </row>
    <row r="176" spans="16:16" ht="14.25" customHeight="1">
      <c r="P176" s="21"/>
    </row>
    <row r="177" spans="16:16" ht="14.25" customHeight="1">
      <c r="P177" s="21"/>
    </row>
    <row r="178" spans="16:16" ht="14.25" customHeight="1">
      <c r="P178" s="21"/>
    </row>
    <row r="179" spans="16:16" ht="14.25" customHeight="1">
      <c r="P179" s="21"/>
    </row>
    <row r="180" spans="16:16" ht="14.25" customHeight="1">
      <c r="P180" s="21"/>
    </row>
    <row r="181" spans="16:16" ht="14.25" customHeight="1">
      <c r="P181" s="21"/>
    </row>
    <row r="182" spans="16:16" ht="14.25" customHeight="1">
      <c r="P182" s="21"/>
    </row>
    <row r="183" spans="16:16" ht="14.25" customHeight="1">
      <c r="P183" s="21"/>
    </row>
    <row r="184" spans="16:16" ht="14.25" customHeight="1">
      <c r="P184" s="21"/>
    </row>
    <row r="185" spans="16:16" ht="14.25" customHeight="1">
      <c r="P185" s="21"/>
    </row>
    <row r="186" spans="16:16" ht="14.25" customHeight="1">
      <c r="P186" s="21"/>
    </row>
    <row r="187" spans="16:16" ht="14.25" customHeight="1">
      <c r="P187" s="21"/>
    </row>
    <row r="188" spans="16:16" ht="14.25" customHeight="1">
      <c r="P188" s="21"/>
    </row>
    <row r="189" spans="16:16" ht="14.25" customHeight="1">
      <c r="P189" s="21"/>
    </row>
    <row r="190" spans="16:16" ht="14.25" customHeight="1">
      <c r="P190" s="21"/>
    </row>
    <row r="191" spans="16:16" ht="14.25" customHeight="1">
      <c r="P191" s="21"/>
    </row>
    <row r="192" spans="16:16" ht="14.25" customHeight="1">
      <c r="P192" s="21"/>
    </row>
    <row r="193" spans="16:16" ht="14.25" customHeight="1">
      <c r="P193" s="21"/>
    </row>
    <row r="194" spans="16:16" ht="14.25" customHeight="1">
      <c r="P194" s="21"/>
    </row>
    <row r="195" spans="16:16" ht="14.25" customHeight="1">
      <c r="P195" s="21"/>
    </row>
    <row r="196" spans="16:16" ht="14.25" customHeight="1">
      <c r="P196" s="21"/>
    </row>
    <row r="197" spans="16:16" ht="14.25" customHeight="1">
      <c r="P197" s="21"/>
    </row>
    <row r="198" spans="16:16" ht="14.25" customHeight="1">
      <c r="P198" s="21"/>
    </row>
    <row r="199" spans="16:16" ht="14.25" customHeight="1">
      <c r="P199" s="21"/>
    </row>
    <row r="200" spans="16:16" ht="14.25" customHeight="1">
      <c r="P200" s="21"/>
    </row>
    <row r="201" spans="16:16" ht="14.25" customHeight="1">
      <c r="P201" s="21"/>
    </row>
    <row r="202" spans="16:16" ht="14.25" customHeight="1">
      <c r="P202" s="21"/>
    </row>
    <row r="203" spans="16:16" ht="14.25" customHeight="1">
      <c r="P203" s="21"/>
    </row>
    <row r="204" spans="16:16" ht="14.25" customHeight="1">
      <c r="P204" s="21"/>
    </row>
    <row r="205" spans="16:16" ht="14.25" customHeight="1">
      <c r="P205" s="21"/>
    </row>
    <row r="206" spans="16:16" ht="14.25" customHeight="1">
      <c r="P206" s="21"/>
    </row>
    <row r="207" spans="16:16" ht="14.25" customHeight="1">
      <c r="P207" s="21"/>
    </row>
    <row r="208" spans="16:16" ht="14.25" customHeight="1">
      <c r="P208" s="21"/>
    </row>
    <row r="209" spans="16:16" ht="14.25" customHeight="1">
      <c r="P209" s="21"/>
    </row>
    <row r="210" spans="16:16" ht="14.25" customHeight="1">
      <c r="P210" s="21"/>
    </row>
    <row r="211" spans="16:16" ht="14.25" customHeight="1">
      <c r="P211" s="21"/>
    </row>
    <row r="212" spans="16:16" ht="14.25" customHeight="1">
      <c r="P212" s="21"/>
    </row>
    <row r="213" spans="16:16" ht="14.25" customHeight="1">
      <c r="P213" s="21"/>
    </row>
    <row r="214" spans="16:16" ht="14.25" customHeight="1">
      <c r="P214" s="21"/>
    </row>
    <row r="215" spans="16:16" ht="14.25" customHeight="1">
      <c r="P215" s="21"/>
    </row>
    <row r="216" spans="16:16" ht="14.25" customHeight="1">
      <c r="P216" s="21"/>
    </row>
    <row r="217" spans="16:16" ht="14.25" customHeight="1">
      <c r="P217" s="21"/>
    </row>
    <row r="218" spans="16:16" ht="14.25" customHeight="1">
      <c r="P218" s="21"/>
    </row>
    <row r="219" spans="16:16" ht="14.25" customHeight="1">
      <c r="P219" s="21"/>
    </row>
    <row r="220" spans="16:16" ht="14.25" customHeight="1">
      <c r="P220" s="21"/>
    </row>
    <row r="221" spans="16:16" ht="14.25" customHeight="1">
      <c r="P221" s="21"/>
    </row>
    <row r="222" spans="16:16" ht="14.25" customHeight="1">
      <c r="P222" s="21"/>
    </row>
    <row r="223" spans="16:16" ht="14.25" customHeight="1">
      <c r="P223" s="21"/>
    </row>
    <row r="224" spans="16:16" ht="14.25" customHeight="1">
      <c r="P224" s="21"/>
    </row>
    <row r="225" spans="16:16" ht="14.25" customHeight="1">
      <c r="P225" s="21"/>
    </row>
    <row r="226" spans="16:16" ht="14.25" customHeight="1">
      <c r="P226" s="21"/>
    </row>
    <row r="227" spans="16:16" ht="14.25" customHeight="1">
      <c r="P227" s="21"/>
    </row>
    <row r="228" spans="16:16" ht="14.25" customHeight="1">
      <c r="P228" s="21"/>
    </row>
    <row r="229" spans="16:16" ht="14.25" customHeight="1">
      <c r="P229" s="21"/>
    </row>
    <row r="230" spans="16:16" ht="14.25" customHeight="1">
      <c r="P230" s="21"/>
    </row>
    <row r="231" spans="16:16" ht="14.25" customHeight="1">
      <c r="P231" s="21"/>
    </row>
    <row r="232" spans="16:16" ht="14.25" customHeight="1">
      <c r="P232" s="21"/>
    </row>
    <row r="233" spans="16:16" ht="14.25" customHeight="1">
      <c r="P233" s="21"/>
    </row>
    <row r="234" spans="16:16" ht="14.25" customHeight="1">
      <c r="P234" s="21"/>
    </row>
    <row r="235" spans="16:16" ht="14.25" customHeight="1">
      <c r="P235" s="21"/>
    </row>
    <row r="236" spans="16:16" ht="14.25" customHeight="1">
      <c r="P236" s="21"/>
    </row>
    <row r="237" spans="16:16" ht="14.25" customHeight="1">
      <c r="P237" s="21"/>
    </row>
    <row r="238" spans="16:16" ht="14.25" customHeight="1">
      <c r="P238" s="21"/>
    </row>
    <row r="239" spans="16:16" ht="14.25" customHeight="1">
      <c r="P239" s="21"/>
    </row>
    <row r="240" spans="16:16" ht="14.25" customHeight="1">
      <c r="P240" s="21"/>
    </row>
    <row r="241" spans="16:16" ht="14.25" customHeight="1">
      <c r="P241" s="21"/>
    </row>
    <row r="242" spans="16:16" ht="14.25" customHeight="1">
      <c r="P242" s="21"/>
    </row>
    <row r="243" spans="16:16" ht="14.25" customHeight="1">
      <c r="P243" s="21"/>
    </row>
    <row r="244" spans="16:16" ht="14.25" customHeight="1">
      <c r="P244" s="21"/>
    </row>
    <row r="245" spans="16:16" ht="14.25" customHeight="1">
      <c r="P245" s="21"/>
    </row>
    <row r="246" spans="16:16" ht="14.25" customHeight="1">
      <c r="P246" s="21"/>
    </row>
    <row r="247" spans="16:16" ht="14.25" customHeight="1">
      <c r="P247" s="21"/>
    </row>
    <row r="248" spans="16:16" ht="14.25" customHeight="1">
      <c r="P248" s="21"/>
    </row>
    <row r="249" spans="16:16" ht="14.25" customHeight="1">
      <c r="P249" s="21"/>
    </row>
    <row r="250" spans="16:16" ht="14.25" customHeight="1">
      <c r="P250" s="21"/>
    </row>
    <row r="251" spans="16:16" ht="14.25" customHeight="1">
      <c r="P251" s="21"/>
    </row>
    <row r="252" spans="16:16" ht="14.25" customHeight="1">
      <c r="P252" s="21"/>
    </row>
    <row r="253" spans="16:16" ht="14.25" customHeight="1">
      <c r="P253" s="21"/>
    </row>
    <row r="254" spans="16:16" ht="14.25" customHeight="1">
      <c r="P254" s="21"/>
    </row>
    <row r="255" spans="16:16" ht="14.25" customHeight="1">
      <c r="P255" s="21"/>
    </row>
    <row r="256" spans="16:16" ht="14.25" customHeight="1">
      <c r="P256" s="21"/>
    </row>
    <row r="257" spans="16:16" ht="14.25" customHeight="1">
      <c r="P257" s="21"/>
    </row>
    <row r="258" spans="16:16" ht="14.25" customHeight="1">
      <c r="P258" s="21"/>
    </row>
    <row r="259" spans="16:16" ht="14.25" customHeight="1">
      <c r="P259" s="21"/>
    </row>
    <row r="260" spans="16:16" ht="14.25" customHeight="1">
      <c r="P260" s="21"/>
    </row>
    <row r="261" spans="16:16" ht="14.25" customHeight="1">
      <c r="P261" s="21"/>
    </row>
    <row r="262" spans="16:16" ht="14.25" customHeight="1">
      <c r="P262" s="21"/>
    </row>
    <row r="263" spans="16:16" ht="14.25" customHeight="1">
      <c r="P263" s="21"/>
    </row>
    <row r="264" spans="16:16" ht="14.25" customHeight="1">
      <c r="P264" s="21"/>
    </row>
    <row r="265" spans="16:16" ht="14.25" customHeight="1">
      <c r="P265" s="21"/>
    </row>
    <row r="266" spans="16:16" ht="14.25" customHeight="1">
      <c r="P266" s="21"/>
    </row>
    <row r="267" spans="16:16" ht="14.25" customHeight="1">
      <c r="P267" s="21"/>
    </row>
    <row r="268" spans="16:16" ht="14.25" customHeight="1">
      <c r="P268" s="21"/>
    </row>
    <row r="269" spans="16:16" ht="14.25" customHeight="1">
      <c r="P269" s="21"/>
    </row>
    <row r="270" spans="16:16" ht="14.25" customHeight="1">
      <c r="P270" s="21"/>
    </row>
    <row r="271" spans="16:16" ht="14.25" customHeight="1">
      <c r="P271" s="21"/>
    </row>
    <row r="272" spans="16:16" ht="14.25" customHeight="1">
      <c r="P272" s="21"/>
    </row>
    <row r="273" spans="16:16" ht="14.25" customHeight="1">
      <c r="P273" s="21"/>
    </row>
    <row r="274" spans="16:16" ht="14.25" customHeight="1">
      <c r="P274" s="21"/>
    </row>
    <row r="275" spans="16:16" ht="14.25" customHeight="1">
      <c r="P275" s="21"/>
    </row>
    <row r="276" spans="16:16" ht="14.25" customHeight="1">
      <c r="P276" s="21"/>
    </row>
    <row r="277" spans="16:16" ht="14.25" customHeight="1">
      <c r="P277" s="21"/>
    </row>
    <row r="278" spans="16:16" ht="14.25" customHeight="1">
      <c r="P278" s="21"/>
    </row>
    <row r="279" spans="16:16" ht="14.25" customHeight="1">
      <c r="P279" s="21"/>
    </row>
    <row r="280" spans="16:16" ht="14.25" customHeight="1">
      <c r="P280" s="21"/>
    </row>
    <row r="281" spans="16:16" ht="14.25" customHeight="1">
      <c r="P281" s="21"/>
    </row>
    <row r="282" spans="16:16" ht="14.25" customHeight="1">
      <c r="P282" s="21"/>
    </row>
    <row r="283" spans="16:16" ht="14.25" customHeight="1">
      <c r="P283" s="21"/>
    </row>
    <row r="284" spans="16:16" ht="14.25" customHeight="1">
      <c r="P284" s="21"/>
    </row>
    <row r="285" spans="16:16" ht="14.25" customHeight="1">
      <c r="P285" s="21"/>
    </row>
    <row r="286" spans="16:16" ht="14.25" customHeight="1">
      <c r="P286" s="21"/>
    </row>
    <row r="287" spans="16:16" ht="14.25" customHeight="1">
      <c r="P287" s="21"/>
    </row>
    <row r="288" spans="16:16" ht="14.25" customHeight="1">
      <c r="P288" s="21"/>
    </row>
    <row r="289" spans="16:16" ht="14.25" customHeight="1">
      <c r="P289" s="21"/>
    </row>
    <row r="290" spans="16:16" ht="14.25" customHeight="1">
      <c r="P290" s="21"/>
    </row>
    <row r="291" spans="16:16" ht="14.25" customHeight="1">
      <c r="P291" s="21"/>
    </row>
    <row r="292" spans="16:16" ht="14.25" customHeight="1">
      <c r="P292" s="21"/>
    </row>
    <row r="293" spans="16:16" ht="15.75" customHeight="1"/>
    <row r="294" spans="16:16" ht="15.75" customHeight="1"/>
    <row r="295" spans="16:16" ht="15.75" customHeight="1"/>
    <row r="296" spans="16:16" ht="15.75" customHeight="1"/>
    <row r="297" spans="16:16" ht="15.75" customHeight="1"/>
    <row r="298" spans="16:16" ht="15.75" customHeight="1"/>
    <row r="299" spans="16:16" ht="15.75" customHeight="1"/>
    <row r="300" spans="16:16" ht="15.75" customHeight="1"/>
    <row r="301" spans="16:16" ht="15.75" customHeight="1"/>
    <row r="302" spans="16:16" ht="15.75" customHeight="1"/>
    <row r="303" spans="16:16" ht="15.75" customHeight="1"/>
    <row r="304" spans="16:1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6"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P48:P51"/>
    <mergeCell ref="P52:P55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F10:G10"/>
    <mergeCell ref="F11:G11"/>
    <mergeCell ref="A12:A20"/>
    <mergeCell ref="J12:L19"/>
    <mergeCell ref="N12:O19"/>
    <mergeCell ref="P12:P15"/>
    <mergeCell ref="A30:A38"/>
    <mergeCell ref="N3:O10"/>
    <mergeCell ref="P3:P6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B47:C47"/>
    <mergeCell ref="B54:C54"/>
    <mergeCell ref="F54:G54"/>
    <mergeCell ref="F55:G55"/>
    <mergeCell ref="B45:C45"/>
    <mergeCell ref="F47:G47"/>
    <mergeCell ref="K47:M47"/>
    <mergeCell ref="J48:L55"/>
    <mergeCell ref="F18:G18"/>
    <mergeCell ref="F19:G19"/>
    <mergeCell ref="J21:L28"/>
    <mergeCell ref="B20:C20"/>
    <mergeCell ref="F20:G20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B74:C74"/>
    <mergeCell ref="B81:C81"/>
    <mergeCell ref="A84:A92"/>
    <mergeCell ref="B90:C90"/>
    <mergeCell ref="B92:C92"/>
    <mergeCell ref="B83:C83"/>
    <mergeCell ref="F83:G83"/>
    <mergeCell ref="F73:G73"/>
    <mergeCell ref="F74:G74"/>
    <mergeCell ref="A75:A83"/>
    <mergeCell ref="F91:G91"/>
    <mergeCell ref="F92:G92"/>
    <mergeCell ref="F81:G81"/>
    <mergeCell ref="F82:G8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R5" sqref="R5:S14"/>
    </sheetView>
  </sheetViews>
  <sheetFormatPr defaultColWidth="14.453125" defaultRowHeight="15" customHeight="1"/>
  <cols>
    <col min="1" max="1" width="12.453125" customWidth="1"/>
    <col min="2" max="2" width="3.453125" customWidth="1"/>
    <col min="3" max="3" width="5.1796875" customWidth="1"/>
    <col min="4" max="5" width="5" customWidth="1"/>
    <col min="6" max="6" width="3.453125" customWidth="1"/>
    <col min="7" max="7" width="4.81640625" customWidth="1"/>
    <col min="8" max="9" width="5" customWidth="1"/>
    <col min="10" max="10" width="6.81640625" customWidth="1"/>
    <col min="11" max="11" width="5.81640625" customWidth="1"/>
    <col min="12" max="12" width="14" customWidth="1"/>
    <col min="13" max="13" width="0.81640625" hidden="1" customWidth="1"/>
    <col min="14" max="14" width="7" customWidth="1"/>
    <col min="15" max="15" width="6.1796875" customWidth="1"/>
    <col min="16" max="16" width="10.453125" style="28" customWidth="1"/>
    <col min="17" max="17" width="8.81640625" customWidth="1"/>
    <col min="18" max="19" width="9.1796875" customWidth="1"/>
    <col min="20" max="26" width="8" customWidth="1"/>
  </cols>
  <sheetData>
    <row r="1" spans="1:26" ht="42.75" customHeight="1">
      <c r="A1" s="72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26" ht="30" customHeight="1">
      <c r="A2" s="1" t="s">
        <v>0</v>
      </c>
      <c r="B2" s="73" t="s">
        <v>1</v>
      </c>
      <c r="C2" s="47"/>
      <c r="D2" s="47"/>
      <c r="E2" s="45"/>
      <c r="F2" s="73" t="s">
        <v>2</v>
      </c>
      <c r="G2" s="47"/>
      <c r="H2" s="47"/>
      <c r="I2" s="45"/>
      <c r="J2" s="64" t="s">
        <v>3</v>
      </c>
      <c r="K2" s="30"/>
      <c r="L2" s="30"/>
      <c r="M2" s="31"/>
      <c r="N2" s="64" t="s">
        <v>4</v>
      </c>
      <c r="O2" s="31"/>
      <c r="P2" s="2" t="s">
        <v>5</v>
      </c>
    </row>
    <row r="3" spans="1:26" ht="15.75" customHeight="1">
      <c r="A3" s="48" t="s">
        <v>41</v>
      </c>
      <c r="B3" s="3" t="s">
        <v>7</v>
      </c>
      <c r="C3" s="4"/>
      <c r="D3" s="4"/>
      <c r="E3" s="4" t="s">
        <v>8</v>
      </c>
      <c r="F3" s="4" t="s">
        <v>9</v>
      </c>
      <c r="G3" s="4"/>
      <c r="H3" s="4"/>
      <c r="I3" s="4" t="s">
        <v>10</v>
      </c>
      <c r="J3" s="83" t="s">
        <v>76</v>
      </c>
      <c r="K3" s="30"/>
      <c r="L3" s="31"/>
      <c r="M3" s="5"/>
      <c r="N3" s="29"/>
      <c r="O3" s="31"/>
      <c r="P3" s="38">
        <f>S5</f>
        <v>10</v>
      </c>
      <c r="Q3" s="6"/>
      <c r="R3" s="70" t="s">
        <v>75</v>
      </c>
      <c r="S3" s="71"/>
      <c r="T3" s="6"/>
      <c r="U3" s="6"/>
      <c r="V3" s="6"/>
      <c r="W3" s="6"/>
      <c r="X3" s="6"/>
      <c r="Y3" s="6"/>
      <c r="Z3" s="6"/>
    </row>
    <row r="4" spans="1:26" ht="15.75" customHeight="1">
      <c r="A4" s="49"/>
      <c r="B4" s="4">
        <v>10</v>
      </c>
      <c r="C4" s="7"/>
      <c r="D4" s="4" t="s">
        <v>11</v>
      </c>
      <c r="E4" s="8">
        <f>C4*5</f>
        <v>0</v>
      </c>
      <c r="F4" s="4">
        <v>4</v>
      </c>
      <c r="G4" s="7"/>
      <c r="H4" s="4" t="s">
        <v>11</v>
      </c>
      <c r="I4" s="8">
        <f>G4*(-1)</f>
        <v>0</v>
      </c>
      <c r="J4" s="32"/>
      <c r="K4" s="66"/>
      <c r="L4" s="34"/>
      <c r="M4" s="9"/>
      <c r="N4" s="32"/>
      <c r="O4" s="34"/>
      <c r="P4" s="76"/>
      <c r="R4" s="23" t="s">
        <v>12</v>
      </c>
      <c r="S4" s="23" t="s">
        <v>13</v>
      </c>
    </row>
    <row r="5" spans="1:26" ht="15.75" customHeight="1">
      <c r="A5" s="49"/>
      <c r="B5" s="4">
        <v>9</v>
      </c>
      <c r="C5" s="7">
        <v>4</v>
      </c>
      <c r="D5" s="4" t="s">
        <v>11</v>
      </c>
      <c r="E5" s="8">
        <f>C5*4</f>
        <v>16</v>
      </c>
      <c r="F5" s="4">
        <v>3</v>
      </c>
      <c r="G5" s="7"/>
      <c r="H5" s="4" t="s">
        <v>11</v>
      </c>
      <c r="I5" s="8">
        <f>G5*(-2)</f>
        <v>0</v>
      </c>
      <c r="J5" s="32"/>
      <c r="K5" s="66"/>
      <c r="L5" s="34"/>
      <c r="M5" s="9"/>
      <c r="N5" s="32"/>
      <c r="O5" s="34"/>
      <c r="P5" s="76"/>
      <c r="R5" s="24">
        <f>P7</f>
        <v>25</v>
      </c>
      <c r="S5" s="24">
        <f t="shared" ref="S5:S14" si="0">RANK(R5,$R$5:$R$14,0)</f>
        <v>10</v>
      </c>
    </row>
    <row r="6" spans="1:26" ht="15.75" customHeight="1">
      <c r="A6" s="49"/>
      <c r="B6" s="4">
        <v>8</v>
      </c>
      <c r="C6" s="7">
        <v>3</v>
      </c>
      <c r="D6" s="4" t="s">
        <v>11</v>
      </c>
      <c r="E6" s="10">
        <f>C6*3</f>
        <v>9</v>
      </c>
      <c r="F6" s="4">
        <v>2</v>
      </c>
      <c r="G6" s="7"/>
      <c r="H6" s="4" t="s">
        <v>11</v>
      </c>
      <c r="I6" s="8">
        <f>G6*(-3)</f>
        <v>0</v>
      </c>
      <c r="J6" s="32"/>
      <c r="K6" s="66"/>
      <c r="L6" s="34"/>
      <c r="M6" s="9"/>
      <c r="N6" s="32"/>
      <c r="O6" s="34"/>
      <c r="P6" s="77"/>
      <c r="R6" s="24">
        <f>P16</f>
        <v>46</v>
      </c>
      <c r="S6" s="24">
        <f t="shared" si="0"/>
        <v>8</v>
      </c>
    </row>
    <row r="7" spans="1:26" ht="15.75" customHeight="1">
      <c r="A7" s="49"/>
      <c r="B7" s="11"/>
      <c r="C7" s="12"/>
      <c r="D7" s="12"/>
      <c r="E7" s="12"/>
      <c r="F7" s="4">
        <v>1</v>
      </c>
      <c r="G7" s="7"/>
      <c r="H7" s="4" t="s">
        <v>11</v>
      </c>
      <c r="I7" s="8">
        <f>G7*(-4)</f>
        <v>0</v>
      </c>
      <c r="J7" s="32"/>
      <c r="K7" s="66"/>
      <c r="L7" s="34"/>
      <c r="M7" s="9"/>
      <c r="N7" s="32"/>
      <c r="O7" s="34"/>
      <c r="P7" s="57">
        <f>D11+H11+K11+O11</f>
        <v>25</v>
      </c>
      <c r="R7" s="24">
        <f>P25</f>
        <v>42</v>
      </c>
      <c r="S7" s="24">
        <f t="shared" si="0"/>
        <v>9</v>
      </c>
    </row>
    <row r="8" spans="1:26" ht="15.75" customHeight="1">
      <c r="A8" s="49"/>
      <c r="B8" s="13"/>
      <c r="C8" s="12"/>
      <c r="D8" s="12"/>
      <c r="E8" s="12"/>
      <c r="F8" s="4">
        <v>0</v>
      </c>
      <c r="G8" s="7"/>
      <c r="H8" s="4" t="s">
        <v>11</v>
      </c>
      <c r="I8" s="8">
        <f>G8*(-5)</f>
        <v>0</v>
      </c>
      <c r="J8" s="32"/>
      <c r="K8" s="66"/>
      <c r="L8" s="34"/>
      <c r="M8" s="9"/>
      <c r="N8" s="32"/>
      <c r="O8" s="34"/>
      <c r="P8" s="76"/>
      <c r="R8" s="24">
        <f>P34</f>
        <v>76</v>
      </c>
      <c r="S8" s="24">
        <f t="shared" si="0"/>
        <v>1</v>
      </c>
    </row>
    <row r="9" spans="1:26" ht="15.75" customHeight="1">
      <c r="A9" s="49"/>
      <c r="B9" s="65" t="s">
        <v>14</v>
      </c>
      <c r="C9" s="45"/>
      <c r="D9" s="14">
        <v>50</v>
      </c>
      <c r="E9" s="15"/>
      <c r="F9" s="65" t="s">
        <v>15</v>
      </c>
      <c r="G9" s="45"/>
      <c r="H9" s="7"/>
      <c r="I9" s="4"/>
      <c r="J9" s="32"/>
      <c r="K9" s="66"/>
      <c r="L9" s="34"/>
      <c r="M9" s="9"/>
      <c r="N9" s="32"/>
      <c r="O9" s="34"/>
      <c r="P9" s="76"/>
      <c r="R9" s="24">
        <f>P43</f>
        <v>50</v>
      </c>
      <c r="S9" s="24">
        <f t="shared" si="0"/>
        <v>5</v>
      </c>
    </row>
    <row r="10" spans="1:26" ht="15.75" customHeight="1">
      <c r="A10" s="49"/>
      <c r="B10" s="4"/>
      <c r="C10" s="4"/>
      <c r="D10" s="4"/>
      <c r="E10" s="4"/>
      <c r="F10" s="65" t="s">
        <v>16</v>
      </c>
      <c r="G10" s="45"/>
      <c r="H10" s="7"/>
      <c r="I10" s="4"/>
      <c r="J10" s="35"/>
      <c r="K10" s="36"/>
      <c r="L10" s="37"/>
      <c r="M10" s="16"/>
      <c r="N10" s="35"/>
      <c r="O10" s="37"/>
      <c r="P10" s="76"/>
      <c r="R10" s="24">
        <f>P52</f>
        <v>55</v>
      </c>
      <c r="S10" s="24">
        <f t="shared" si="0"/>
        <v>4</v>
      </c>
    </row>
    <row r="11" spans="1:26" ht="15.75" customHeight="1">
      <c r="A11" s="50"/>
      <c r="B11" s="65" t="s">
        <v>17</v>
      </c>
      <c r="C11" s="45"/>
      <c r="D11" s="8">
        <f>E4+E5+E6+E7+E8+D9</f>
        <v>75</v>
      </c>
      <c r="E11" s="15"/>
      <c r="F11" s="65" t="s">
        <v>17</v>
      </c>
      <c r="G11" s="45"/>
      <c r="H11" s="8">
        <f>I4+I5+I6+I7+I8+H9+H10</f>
        <v>0</v>
      </c>
      <c r="I11" s="4"/>
      <c r="J11" s="4" t="s">
        <v>17</v>
      </c>
      <c r="K11" s="68">
        <v>-50</v>
      </c>
      <c r="L11" s="47"/>
      <c r="M11" s="45"/>
      <c r="N11" s="4" t="s">
        <v>17</v>
      </c>
      <c r="O11" s="17"/>
      <c r="P11" s="19" t="str">
        <f>IF(R5&lt;0,"Yếu",IF(R5&lt;=15,"Trung bình",IF(R5&lt;=30,"Khá","Xuất sắc")))</f>
        <v>Khá</v>
      </c>
      <c r="R11" s="24">
        <f>P61</f>
        <v>56</v>
      </c>
      <c r="S11" s="24">
        <f t="shared" si="0"/>
        <v>3</v>
      </c>
    </row>
    <row r="12" spans="1:26" ht="15.75" customHeight="1">
      <c r="A12" s="48" t="s">
        <v>42</v>
      </c>
      <c r="B12" s="3" t="s">
        <v>7</v>
      </c>
      <c r="C12" s="4"/>
      <c r="D12" s="4"/>
      <c r="E12" s="4" t="s">
        <v>8</v>
      </c>
      <c r="F12" s="4" t="s">
        <v>9</v>
      </c>
      <c r="G12" s="4"/>
      <c r="H12" s="4"/>
      <c r="I12" s="4" t="s">
        <v>10</v>
      </c>
      <c r="J12" s="29" t="s">
        <v>43</v>
      </c>
      <c r="K12" s="30"/>
      <c r="L12" s="31"/>
      <c r="M12" s="5"/>
      <c r="N12" s="29"/>
      <c r="O12" s="31"/>
      <c r="P12" s="56">
        <f>S6</f>
        <v>8</v>
      </c>
      <c r="Q12" s="6"/>
      <c r="R12" s="24">
        <f>P70</f>
        <v>68</v>
      </c>
      <c r="S12" s="24">
        <f t="shared" si="0"/>
        <v>2</v>
      </c>
      <c r="T12" s="6"/>
      <c r="U12" s="6"/>
      <c r="V12" s="6"/>
      <c r="W12" s="6"/>
      <c r="X12" s="6"/>
      <c r="Y12" s="6"/>
      <c r="Z12" s="6"/>
    </row>
    <row r="13" spans="1:26" ht="15.75" customHeight="1">
      <c r="A13" s="49"/>
      <c r="B13" s="4">
        <v>10</v>
      </c>
      <c r="C13" s="7"/>
      <c r="D13" s="4" t="s">
        <v>11</v>
      </c>
      <c r="E13" s="8">
        <f>C13*5</f>
        <v>0</v>
      </c>
      <c r="F13" s="4">
        <v>4</v>
      </c>
      <c r="G13" s="7"/>
      <c r="H13" s="4" t="s">
        <v>11</v>
      </c>
      <c r="I13" s="8">
        <f>G13*(-1)</f>
        <v>0</v>
      </c>
      <c r="J13" s="32"/>
      <c r="K13" s="66"/>
      <c r="L13" s="34"/>
      <c r="M13" s="9"/>
      <c r="N13" s="32"/>
      <c r="O13" s="34"/>
      <c r="P13" s="76"/>
      <c r="R13" s="24">
        <f>P79</f>
        <v>50</v>
      </c>
      <c r="S13" s="24">
        <f t="shared" si="0"/>
        <v>5</v>
      </c>
    </row>
    <row r="14" spans="1:26" ht="15.75" customHeight="1">
      <c r="A14" s="49"/>
      <c r="B14" s="4">
        <v>9</v>
      </c>
      <c r="C14" s="7"/>
      <c r="D14" s="4" t="s">
        <v>11</v>
      </c>
      <c r="E14" s="8">
        <f>C14*4</f>
        <v>0</v>
      </c>
      <c r="F14" s="4">
        <v>3</v>
      </c>
      <c r="G14" s="7"/>
      <c r="H14" s="4" t="s">
        <v>11</v>
      </c>
      <c r="I14" s="8">
        <f>G14*(-2)</f>
        <v>0</v>
      </c>
      <c r="J14" s="32"/>
      <c r="K14" s="66"/>
      <c r="L14" s="34"/>
      <c r="M14" s="9"/>
      <c r="N14" s="32"/>
      <c r="O14" s="34"/>
      <c r="P14" s="76"/>
      <c r="R14" s="24">
        <f>P88</f>
        <v>48</v>
      </c>
      <c r="S14" s="24">
        <f t="shared" si="0"/>
        <v>7</v>
      </c>
    </row>
    <row r="15" spans="1:26" ht="15.75" customHeight="1">
      <c r="A15" s="49"/>
      <c r="B15" s="4">
        <v>8</v>
      </c>
      <c r="C15" s="7"/>
      <c r="D15" s="4" t="s">
        <v>11</v>
      </c>
      <c r="E15" s="10">
        <f>C15*3</f>
        <v>0</v>
      </c>
      <c r="F15" s="4">
        <v>2</v>
      </c>
      <c r="G15" s="7"/>
      <c r="H15" s="4" t="s">
        <v>11</v>
      </c>
      <c r="I15" s="8">
        <f>G15*(-3)</f>
        <v>0</v>
      </c>
      <c r="J15" s="32"/>
      <c r="K15" s="66"/>
      <c r="L15" s="34"/>
      <c r="M15" s="9"/>
      <c r="N15" s="32"/>
      <c r="O15" s="34"/>
      <c r="P15" s="77"/>
    </row>
    <row r="16" spans="1:26" ht="15.75" customHeight="1">
      <c r="A16" s="49"/>
      <c r="B16" s="11"/>
      <c r="C16" s="12"/>
      <c r="D16" s="12"/>
      <c r="E16" s="12"/>
      <c r="F16" s="4">
        <v>1</v>
      </c>
      <c r="G16" s="7"/>
      <c r="H16" s="4" t="s">
        <v>11</v>
      </c>
      <c r="I16" s="8">
        <f>G16*(-4)</f>
        <v>0</v>
      </c>
      <c r="J16" s="32"/>
      <c r="K16" s="66"/>
      <c r="L16" s="34"/>
      <c r="M16" s="9"/>
      <c r="N16" s="32"/>
      <c r="O16" s="34"/>
      <c r="P16" s="57">
        <f>D20+H20+K20+O20</f>
        <v>46</v>
      </c>
    </row>
    <row r="17" spans="1:26" ht="15.75" customHeight="1">
      <c r="A17" s="49"/>
      <c r="B17" s="13"/>
      <c r="C17" s="12"/>
      <c r="D17" s="12"/>
      <c r="E17" s="12"/>
      <c r="F17" s="4">
        <v>0</v>
      </c>
      <c r="G17" s="7"/>
      <c r="H17" s="4" t="s">
        <v>11</v>
      </c>
      <c r="I17" s="8">
        <f>G17*(-5)</f>
        <v>0</v>
      </c>
      <c r="J17" s="32"/>
      <c r="K17" s="66"/>
      <c r="L17" s="34"/>
      <c r="M17" s="9"/>
      <c r="N17" s="32"/>
      <c r="O17" s="34"/>
      <c r="P17" s="76"/>
    </row>
    <row r="18" spans="1:26" ht="15.75" customHeight="1">
      <c r="A18" s="49"/>
      <c r="B18" s="65" t="s">
        <v>14</v>
      </c>
      <c r="C18" s="45"/>
      <c r="D18" s="14">
        <v>50</v>
      </c>
      <c r="E18" s="15"/>
      <c r="F18" s="65" t="s">
        <v>15</v>
      </c>
      <c r="G18" s="45"/>
      <c r="H18" s="7"/>
      <c r="I18" s="4"/>
      <c r="J18" s="32"/>
      <c r="K18" s="66"/>
      <c r="L18" s="34"/>
      <c r="M18" s="9"/>
      <c r="N18" s="32"/>
      <c r="O18" s="34"/>
      <c r="P18" s="76"/>
    </row>
    <row r="19" spans="1:26" ht="15.75" customHeight="1">
      <c r="A19" s="49"/>
      <c r="B19" s="4"/>
      <c r="C19" s="4"/>
      <c r="D19" s="4"/>
      <c r="E19" s="4"/>
      <c r="F19" s="65" t="s">
        <v>16</v>
      </c>
      <c r="G19" s="45"/>
      <c r="H19" s="7"/>
      <c r="I19" s="4"/>
      <c r="J19" s="35"/>
      <c r="K19" s="36"/>
      <c r="L19" s="37"/>
      <c r="M19" s="16"/>
      <c r="N19" s="35"/>
      <c r="O19" s="37"/>
      <c r="P19" s="76"/>
    </row>
    <row r="20" spans="1:26" ht="15.75" customHeight="1">
      <c r="A20" s="50"/>
      <c r="B20" s="65" t="s">
        <v>17</v>
      </c>
      <c r="C20" s="45"/>
      <c r="D20" s="8">
        <f>E13+E14+E15+E16+E17+D18</f>
        <v>50</v>
      </c>
      <c r="E20" s="15"/>
      <c r="F20" s="65" t="s">
        <v>17</v>
      </c>
      <c r="G20" s="45"/>
      <c r="H20" s="8">
        <f>I13+I14+I15+I16+I17+H18+H19</f>
        <v>0</v>
      </c>
      <c r="I20" s="4"/>
      <c r="J20" s="4" t="s">
        <v>17</v>
      </c>
      <c r="K20" s="68">
        <v>-4</v>
      </c>
      <c r="L20" s="47"/>
      <c r="M20" s="45"/>
      <c r="N20" s="4" t="s">
        <v>17</v>
      </c>
      <c r="O20" s="17"/>
      <c r="P20" s="19" t="str">
        <f>IF(R6&lt;0,"Yếu",IF(R6&lt;=15,"Trung bình",IF(R6&lt;=30,"Khá","Xuất sắc")))</f>
        <v>Xuất sắc</v>
      </c>
    </row>
    <row r="21" spans="1:26" ht="15.75" customHeight="1">
      <c r="A21" s="48" t="s">
        <v>44</v>
      </c>
      <c r="B21" s="3" t="s">
        <v>7</v>
      </c>
      <c r="C21" s="4"/>
      <c r="D21" s="4"/>
      <c r="E21" s="4" t="s">
        <v>8</v>
      </c>
      <c r="F21" s="4" t="s">
        <v>9</v>
      </c>
      <c r="G21" s="4"/>
      <c r="H21" s="4"/>
      <c r="I21" s="4" t="s">
        <v>10</v>
      </c>
      <c r="J21" s="69" t="s">
        <v>45</v>
      </c>
      <c r="K21" s="30"/>
      <c r="L21" s="31"/>
      <c r="M21" s="5"/>
      <c r="N21" s="29"/>
      <c r="O21" s="31"/>
      <c r="P21" s="38">
        <f>S7</f>
        <v>9</v>
      </c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>
      <c r="A22" s="49"/>
      <c r="B22" s="4">
        <v>10</v>
      </c>
      <c r="C22" s="7"/>
      <c r="D22" s="4" t="s">
        <v>11</v>
      </c>
      <c r="E22" s="8">
        <f>C22*5</f>
        <v>0</v>
      </c>
      <c r="F22" s="4">
        <v>4</v>
      </c>
      <c r="G22" s="7"/>
      <c r="H22" s="4" t="s">
        <v>11</v>
      </c>
      <c r="I22" s="8">
        <f>G22*(-1)</f>
        <v>0</v>
      </c>
      <c r="J22" s="32"/>
      <c r="K22" s="66"/>
      <c r="L22" s="34"/>
      <c r="M22" s="9"/>
      <c r="N22" s="32"/>
      <c r="O22" s="34"/>
      <c r="P22" s="76"/>
    </row>
    <row r="23" spans="1:26" ht="15.75" customHeight="1">
      <c r="A23" s="49"/>
      <c r="B23" s="4">
        <v>9</v>
      </c>
      <c r="C23" s="7"/>
      <c r="D23" s="4" t="s">
        <v>11</v>
      </c>
      <c r="E23" s="8">
        <f>C23*4</f>
        <v>0</v>
      </c>
      <c r="F23" s="4">
        <v>3</v>
      </c>
      <c r="G23" s="7"/>
      <c r="H23" s="4" t="s">
        <v>11</v>
      </c>
      <c r="I23" s="8">
        <f>G23*(-2)</f>
        <v>0</v>
      </c>
      <c r="J23" s="32"/>
      <c r="K23" s="66"/>
      <c r="L23" s="34"/>
      <c r="M23" s="9"/>
      <c r="N23" s="32"/>
      <c r="O23" s="34"/>
      <c r="P23" s="76"/>
    </row>
    <row r="24" spans="1:26" ht="15.75" customHeight="1">
      <c r="A24" s="49"/>
      <c r="B24" s="4">
        <v>8</v>
      </c>
      <c r="C24" s="7"/>
      <c r="D24" s="4" t="s">
        <v>11</v>
      </c>
      <c r="E24" s="10">
        <f>C24*3</f>
        <v>0</v>
      </c>
      <c r="F24" s="4">
        <v>2</v>
      </c>
      <c r="G24" s="7"/>
      <c r="H24" s="4" t="s">
        <v>11</v>
      </c>
      <c r="I24" s="8">
        <f>G24*(-3)</f>
        <v>0</v>
      </c>
      <c r="J24" s="32"/>
      <c r="K24" s="66"/>
      <c r="L24" s="34"/>
      <c r="M24" s="9"/>
      <c r="N24" s="32"/>
      <c r="O24" s="34"/>
      <c r="P24" s="77"/>
    </row>
    <row r="25" spans="1:26" ht="15.75" customHeight="1">
      <c r="A25" s="49"/>
      <c r="B25" s="11"/>
      <c r="C25" s="12"/>
      <c r="D25" s="12"/>
      <c r="E25" s="12"/>
      <c r="F25" s="4">
        <v>1</v>
      </c>
      <c r="G25" s="7"/>
      <c r="H25" s="4" t="s">
        <v>11</v>
      </c>
      <c r="I25" s="8">
        <f>G25*(-4)</f>
        <v>0</v>
      </c>
      <c r="J25" s="32"/>
      <c r="K25" s="66"/>
      <c r="L25" s="34"/>
      <c r="M25" s="9"/>
      <c r="N25" s="32"/>
      <c r="O25" s="34"/>
      <c r="P25" s="41">
        <f>D29+H29+K29+O29</f>
        <v>42</v>
      </c>
    </row>
    <row r="26" spans="1:26" ht="15.75" customHeight="1">
      <c r="A26" s="49"/>
      <c r="B26" s="13"/>
      <c r="C26" s="12"/>
      <c r="D26" s="12"/>
      <c r="E26" s="12"/>
      <c r="F26" s="4">
        <v>0</v>
      </c>
      <c r="G26" s="7"/>
      <c r="H26" s="4" t="s">
        <v>11</v>
      </c>
      <c r="I26" s="8">
        <f>G26*(-5)</f>
        <v>0</v>
      </c>
      <c r="J26" s="32"/>
      <c r="K26" s="66"/>
      <c r="L26" s="34"/>
      <c r="M26" s="9"/>
      <c r="N26" s="32"/>
      <c r="O26" s="34"/>
      <c r="P26" s="78"/>
    </row>
    <row r="27" spans="1:26" ht="15.75" customHeight="1">
      <c r="A27" s="49"/>
      <c r="B27" s="65" t="s">
        <v>14</v>
      </c>
      <c r="C27" s="45"/>
      <c r="D27" s="14">
        <v>50</v>
      </c>
      <c r="E27" s="15"/>
      <c r="F27" s="65" t="s">
        <v>15</v>
      </c>
      <c r="G27" s="45"/>
      <c r="H27" s="7"/>
      <c r="I27" s="4"/>
      <c r="J27" s="32"/>
      <c r="K27" s="66"/>
      <c r="L27" s="34"/>
      <c r="M27" s="9"/>
      <c r="N27" s="32"/>
      <c r="O27" s="34"/>
      <c r="P27" s="78"/>
    </row>
    <row r="28" spans="1:26" ht="15.75" customHeight="1">
      <c r="A28" s="49"/>
      <c r="B28" s="4"/>
      <c r="C28" s="4"/>
      <c r="D28" s="4"/>
      <c r="E28" s="4"/>
      <c r="F28" s="65" t="s">
        <v>16</v>
      </c>
      <c r="G28" s="45"/>
      <c r="H28" s="7"/>
      <c r="I28" s="4"/>
      <c r="J28" s="35"/>
      <c r="K28" s="36"/>
      <c r="L28" s="37"/>
      <c r="M28" s="16"/>
      <c r="N28" s="35"/>
      <c r="O28" s="37"/>
      <c r="P28" s="79"/>
    </row>
    <row r="29" spans="1:26" ht="15.75" customHeight="1">
      <c r="A29" s="50"/>
      <c r="B29" s="65" t="s">
        <v>17</v>
      </c>
      <c r="C29" s="45"/>
      <c r="D29" s="8">
        <f>E22+E23+E24+E25+E26+D27</f>
        <v>50</v>
      </c>
      <c r="E29" s="15"/>
      <c r="F29" s="65" t="s">
        <v>17</v>
      </c>
      <c r="G29" s="45"/>
      <c r="H29" s="8">
        <f>I22+I23+I24+I25+I26+H27+H28</f>
        <v>0</v>
      </c>
      <c r="I29" s="4"/>
      <c r="J29" s="4" t="s">
        <v>17</v>
      </c>
      <c r="K29" s="68">
        <v>-8</v>
      </c>
      <c r="L29" s="47"/>
      <c r="M29" s="45"/>
      <c r="N29" s="4" t="s">
        <v>17</v>
      </c>
      <c r="O29" s="17"/>
      <c r="P29" s="19" t="str">
        <f>IF(R7&lt;0,"Yếu",IF(R7&lt;=7,"Trung bình",IF(R7&lt;=30,"Khá","Xuất sắc")))</f>
        <v>Xuất sắc</v>
      </c>
    </row>
    <row r="30" spans="1:26" ht="15.75" customHeight="1">
      <c r="A30" s="48" t="s">
        <v>46</v>
      </c>
      <c r="B30" s="3" t="s">
        <v>7</v>
      </c>
      <c r="C30" s="4"/>
      <c r="D30" s="4"/>
      <c r="E30" s="4" t="s">
        <v>8</v>
      </c>
      <c r="F30" s="4" t="s">
        <v>9</v>
      </c>
      <c r="G30" s="4"/>
      <c r="H30" s="4"/>
      <c r="I30" s="4" t="s">
        <v>10</v>
      </c>
      <c r="J30" s="69" t="s">
        <v>47</v>
      </c>
      <c r="K30" s="30"/>
      <c r="L30" s="31"/>
      <c r="M30" s="5"/>
      <c r="N30" s="29"/>
      <c r="O30" s="31"/>
      <c r="P30" s="38">
        <f>S8</f>
        <v>1</v>
      </c>
    </row>
    <row r="31" spans="1:26" ht="15.75" customHeight="1">
      <c r="A31" s="49"/>
      <c r="B31" s="4">
        <v>10</v>
      </c>
      <c r="C31" s="7">
        <v>6</v>
      </c>
      <c r="D31" s="4" t="s">
        <v>11</v>
      </c>
      <c r="E31" s="8">
        <f>C31*5</f>
        <v>30</v>
      </c>
      <c r="F31" s="4">
        <v>4</v>
      </c>
      <c r="G31" s="7"/>
      <c r="H31" s="4" t="s">
        <v>11</v>
      </c>
      <c r="I31" s="8">
        <f>G31*(-1)</f>
        <v>0</v>
      </c>
      <c r="J31" s="32"/>
      <c r="K31" s="66"/>
      <c r="L31" s="34"/>
      <c r="M31" s="9"/>
      <c r="N31" s="32"/>
      <c r="O31" s="34"/>
      <c r="P31" s="76"/>
    </row>
    <row r="32" spans="1:26" ht="15.75" customHeight="1">
      <c r="A32" s="49"/>
      <c r="B32" s="4">
        <v>9</v>
      </c>
      <c r="C32" s="7"/>
      <c r="D32" s="4" t="s">
        <v>11</v>
      </c>
      <c r="E32" s="8">
        <f>C32*4</f>
        <v>0</v>
      </c>
      <c r="F32" s="4">
        <v>3</v>
      </c>
      <c r="G32" s="7"/>
      <c r="H32" s="4" t="s">
        <v>11</v>
      </c>
      <c r="I32" s="8">
        <f>G32*(-2)</f>
        <v>0</v>
      </c>
      <c r="J32" s="32"/>
      <c r="K32" s="66"/>
      <c r="L32" s="34"/>
      <c r="M32" s="9"/>
      <c r="N32" s="32"/>
      <c r="O32" s="34"/>
      <c r="P32" s="76"/>
    </row>
    <row r="33" spans="1:16" ht="15.75" customHeight="1">
      <c r="A33" s="49"/>
      <c r="B33" s="4">
        <v>8</v>
      </c>
      <c r="C33" s="7"/>
      <c r="D33" s="4" t="s">
        <v>11</v>
      </c>
      <c r="E33" s="10">
        <f>C33*3</f>
        <v>0</v>
      </c>
      <c r="F33" s="4">
        <v>2</v>
      </c>
      <c r="G33" s="7"/>
      <c r="H33" s="4" t="s">
        <v>11</v>
      </c>
      <c r="I33" s="8">
        <f>G33*(-3)</f>
        <v>0</v>
      </c>
      <c r="J33" s="32"/>
      <c r="K33" s="66"/>
      <c r="L33" s="34"/>
      <c r="M33" s="9"/>
      <c r="N33" s="32"/>
      <c r="O33" s="34"/>
      <c r="P33" s="77"/>
    </row>
    <row r="34" spans="1:16" ht="15.75" customHeight="1">
      <c r="A34" s="49"/>
      <c r="B34" s="11"/>
      <c r="C34" s="12"/>
      <c r="D34" s="12"/>
      <c r="E34" s="12"/>
      <c r="F34" s="4">
        <v>1</v>
      </c>
      <c r="G34" s="7"/>
      <c r="H34" s="4" t="s">
        <v>11</v>
      </c>
      <c r="I34" s="8">
        <f>G34*(-4)</f>
        <v>0</v>
      </c>
      <c r="J34" s="32"/>
      <c r="K34" s="66"/>
      <c r="L34" s="34"/>
      <c r="M34" s="9"/>
      <c r="N34" s="32"/>
      <c r="O34" s="34"/>
      <c r="P34" s="41">
        <f>D38+K38+O38</f>
        <v>76</v>
      </c>
    </row>
    <row r="35" spans="1:16" ht="15.75" customHeight="1">
      <c r="A35" s="49"/>
      <c r="B35" s="13"/>
      <c r="C35" s="12"/>
      <c r="D35" s="12"/>
      <c r="E35" s="12"/>
      <c r="F35" s="4">
        <v>0</v>
      </c>
      <c r="G35" s="7"/>
      <c r="H35" s="4" t="s">
        <v>11</v>
      </c>
      <c r="I35" s="8">
        <f>G35*(-5)</f>
        <v>0</v>
      </c>
      <c r="J35" s="32"/>
      <c r="K35" s="66"/>
      <c r="L35" s="34"/>
      <c r="M35" s="9"/>
      <c r="N35" s="32"/>
      <c r="O35" s="34"/>
      <c r="P35" s="78"/>
    </row>
    <row r="36" spans="1:16" ht="15.75" customHeight="1">
      <c r="A36" s="49"/>
      <c r="B36" s="65" t="s">
        <v>14</v>
      </c>
      <c r="C36" s="45"/>
      <c r="D36" s="14">
        <v>50</v>
      </c>
      <c r="E36" s="15"/>
      <c r="F36" s="65" t="s">
        <v>15</v>
      </c>
      <c r="G36" s="45"/>
      <c r="H36" s="7"/>
      <c r="I36" s="4"/>
      <c r="J36" s="32"/>
      <c r="K36" s="66"/>
      <c r="L36" s="34"/>
      <c r="M36" s="9"/>
      <c r="N36" s="32"/>
      <c r="O36" s="34"/>
      <c r="P36" s="78"/>
    </row>
    <row r="37" spans="1:16" ht="15.75" customHeight="1">
      <c r="A37" s="49"/>
      <c r="B37" s="4"/>
      <c r="C37" s="4"/>
      <c r="D37" s="4"/>
      <c r="E37" s="4"/>
      <c r="F37" s="65" t="s">
        <v>16</v>
      </c>
      <c r="G37" s="45"/>
      <c r="H37" s="7"/>
      <c r="I37" s="4"/>
      <c r="J37" s="35"/>
      <c r="K37" s="36"/>
      <c r="L37" s="37"/>
      <c r="M37" s="16"/>
      <c r="N37" s="35"/>
      <c r="O37" s="37"/>
      <c r="P37" s="79"/>
    </row>
    <row r="38" spans="1:16" ht="15.75" customHeight="1">
      <c r="A38" s="50"/>
      <c r="B38" s="65" t="s">
        <v>17</v>
      </c>
      <c r="C38" s="45"/>
      <c r="D38" s="8">
        <f>D36+E33+E32+E31</f>
        <v>80</v>
      </c>
      <c r="E38" s="15"/>
      <c r="F38" s="65" t="s">
        <v>17</v>
      </c>
      <c r="G38" s="45"/>
      <c r="H38" s="8">
        <f>I31+I32+I33+I34+I35+H36+H37</f>
        <v>0</v>
      </c>
      <c r="I38" s="4"/>
      <c r="J38" s="4" t="s">
        <v>17</v>
      </c>
      <c r="K38" s="68">
        <v>-4</v>
      </c>
      <c r="L38" s="47"/>
      <c r="M38" s="45"/>
      <c r="N38" s="4" t="s">
        <v>17</v>
      </c>
      <c r="O38" s="17"/>
      <c r="P38" s="19" t="str">
        <f>IF(R8&lt;0,"Yếu",IF(R8&lt;=7,"Trung bình",IF(R8&lt;=30,"Khá","Xuất sắc")))</f>
        <v>Xuất sắc</v>
      </c>
    </row>
    <row r="39" spans="1:16" ht="15.75" customHeight="1">
      <c r="A39" s="48" t="s">
        <v>48</v>
      </c>
      <c r="B39" s="3" t="s">
        <v>7</v>
      </c>
      <c r="C39" s="4"/>
      <c r="D39" s="4"/>
      <c r="E39" s="4" t="s">
        <v>8</v>
      </c>
      <c r="F39" s="4" t="s">
        <v>9</v>
      </c>
      <c r="G39" s="4"/>
      <c r="H39" s="4"/>
      <c r="I39" s="4" t="s">
        <v>10</v>
      </c>
      <c r="J39" s="81"/>
      <c r="K39" s="30"/>
      <c r="L39" s="31"/>
      <c r="M39" s="5"/>
      <c r="N39" s="29"/>
      <c r="O39" s="31"/>
      <c r="P39" s="38">
        <f>S9</f>
        <v>5</v>
      </c>
    </row>
    <row r="40" spans="1:16" ht="15.75" customHeight="1">
      <c r="A40" s="49"/>
      <c r="B40" s="4">
        <v>10</v>
      </c>
      <c r="C40" s="7"/>
      <c r="D40" s="4" t="s">
        <v>11</v>
      </c>
      <c r="E40" s="8">
        <f>C40*5</f>
        <v>0</v>
      </c>
      <c r="F40" s="4">
        <v>4</v>
      </c>
      <c r="G40" s="7"/>
      <c r="H40" s="4" t="s">
        <v>11</v>
      </c>
      <c r="I40" s="8">
        <f>G40*(-1)</f>
        <v>0</v>
      </c>
      <c r="J40" s="32"/>
      <c r="K40" s="66"/>
      <c r="L40" s="34"/>
      <c r="M40" s="9"/>
      <c r="N40" s="32"/>
      <c r="O40" s="34"/>
      <c r="P40" s="76"/>
    </row>
    <row r="41" spans="1:16" ht="15.75" customHeight="1">
      <c r="A41" s="49"/>
      <c r="B41" s="4">
        <v>9</v>
      </c>
      <c r="C41" s="7"/>
      <c r="D41" s="4" t="s">
        <v>11</v>
      </c>
      <c r="E41" s="8">
        <f>C41*4</f>
        <v>0</v>
      </c>
      <c r="F41" s="4">
        <v>3</v>
      </c>
      <c r="G41" s="7"/>
      <c r="H41" s="4" t="s">
        <v>11</v>
      </c>
      <c r="I41" s="8">
        <f>G41*(-2)</f>
        <v>0</v>
      </c>
      <c r="J41" s="32"/>
      <c r="K41" s="66"/>
      <c r="L41" s="34"/>
      <c r="M41" s="9"/>
      <c r="N41" s="32"/>
      <c r="O41" s="34"/>
      <c r="P41" s="76"/>
    </row>
    <row r="42" spans="1:16" ht="15.75" customHeight="1">
      <c r="A42" s="49"/>
      <c r="B42" s="4">
        <v>8</v>
      </c>
      <c r="C42" s="7"/>
      <c r="D42" s="4" t="s">
        <v>11</v>
      </c>
      <c r="E42" s="10">
        <f>C42*3</f>
        <v>0</v>
      </c>
      <c r="F42" s="4">
        <v>2</v>
      </c>
      <c r="G42" s="7"/>
      <c r="H42" s="4" t="s">
        <v>11</v>
      </c>
      <c r="I42" s="8">
        <f>G42*(-3)</f>
        <v>0</v>
      </c>
      <c r="J42" s="32"/>
      <c r="K42" s="66"/>
      <c r="L42" s="34"/>
      <c r="M42" s="9"/>
      <c r="N42" s="32"/>
      <c r="O42" s="34"/>
      <c r="P42" s="77"/>
    </row>
    <row r="43" spans="1:16" ht="15.75" customHeight="1">
      <c r="A43" s="49"/>
      <c r="B43" s="11"/>
      <c r="C43" s="12"/>
      <c r="D43" s="12"/>
      <c r="E43" s="12"/>
      <c r="F43" s="4">
        <v>1</v>
      </c>
      <c r="G43" s="7"/>
      <c r="H43" s="4" t="s">
        <v>11</v>
      </c>
      <c r="I43" s="8">
        <f>G43*(-4)</f>
        <v>0</v>
      </c>
      <c r="J43" s="32"/>
      <c r="K43" s="66"/>
      <c r="L43" s="34"/>
      <c r="M43" s="9"/>
      <c r="N43" s="32"/>
      <c r="O43" s="34"/>
      <c r="P43" s="41">
        <f>D47+H47+K47+O47</f>
        <v>50</v>
      </c>
    </row>
    <row r="44" spans="1:16" ht="15.75" customHeight="1">
      <c r="A44" s="49"/>
      <c r="B44" s="13"/>
      <c r="C44" s="12"/>
      <c r="D44" s="12"/>
      <c r="E44" s="12"/>
      <c r="F44" s="4">
        <v>0</v>
      </c>
      <c r="G44" s="7"/>
      <c r="H44" s="4" t="s">
        <v>11</v>
      </c>
      <c r="I44" s="8">
        <f>G44*(-5)</f>
        <v>0</v>
      </c>
      <c r="J44" s="32"/>
      <c r="K44" s="66"/>
      <c r="L44" s="34"/>
      <c r="M44" s="9"/>
      <c r="N44" s="32"/>
      <c r="O44" s="34"/>
      <c r="P44" s="78"/>
    </row>
    <row r="45" spans="1:16" ht="15.75" customHeight="1">
      <c r="A45" s="49"/>
      <c r="B45" s="65" t="s">
        <v>14</v>
      </c>
      <c r="C45" s="45"/>
      <c r="D45" s="14">
        <v>50</v>
      </c>
      <c r="E45" s="15"/>
      <c r="F45" s="65" t="s">
        <v>15</v>
      </c>
      <c r="G45" s="45"/>
      <c r="H45" s="7"/>
      <c r="I45" s="4"/>
      <c r="J45" s="32"/>
      <c r="K45" s="66"/>
      <c r="L45" s="34"/>
      <c r="M45" s="9"/>
      <c r="N45" s="32"/>
      <c r="O45" s="34"/>
      <c r="P45" s="78"/>
    </row>
    <row r="46" spans="1:16" ht="15.75" customHeight="1">
      <c r="A46" s="49"/>
      <c r="B46" s="4"/>
      <c r="C46" s="4"/>
      <c r="D46" s="4"/>
      <c r="E46" s="4"/>
      <c r="F46" s="65" t="s">
        <v>16</v>
      </c>
      <c r="G46" s="45"/>
      <c r="H46" s="7"/>
      <c r="I46" s="4"/>
      <c r="J46" s="35"/>
      <c r="K46" s="36"/>
      <c r="L46" s="37"/>
      <c r="M46" s="16"/>
      <c r="N46" s="35"/>
      <c r="O46" s="37"/>
      <c r="P46" s="79"/>
    </row>
    <row r="47" spans="1:16" ht="15.75" customHeight="1">
      <c r="A47" s="50"/>
      <c r="B47" s="65" t="s">
        <v>17</v>
      </c>
      <c r="C47" s="45"/>
      <c r="D47" s="8">
        <f>E40+E41+E42+E43+E44+D45</f>
        <v>50</v>
      </c>
      <c r="E47" s="15"/>
      <c r="F47" s="65" t="s">
        <v>17</v>
      </c>
      <c r="G47" s="45"/>
      <c r="H47" s="8">
        <f>I40+I41+I42+I43+I44+H45+H46</f>
        <v>0</v>
      </c>
      <c r="I47" s="4"/>
      <c r="J47" s="4" t="s">
        <v>17</v>
      </c>
      <c r="K47" s="68"/>
      <c r="L47" s="47"/>
      <c r="M47" s="45"/>
      <c r="N47" s="4" t="s">
        <v>17</v>
      </c>
      <c r="O47" s="17"/>
      <c r="P47" s="19" t="str">
        <f>IF(R9&lt;0,"Yếu",IF(R9&lt;=7,"Trung bình",IF(R9&lt;=30,"Khá","Xuất sắc")))</f>
        <v>Xuất sắc</v>
      </c>
    </row>
    <row r="48" spans="1:16" ht="15.75" customHeight="1">
      <c r="A48" s="51" t="s">
        <v>49</v>
      </c>
      <c r="B48" s="3" t="s">
        <v>7</v>
      </c>
      <c r="C48" s="4"/>
      <c r="D48" s="4"/>
      <c r="E48" s="4" t="s">
        <v>8</v>
      </c>
      <c r="F48" s="4" t="s">
        <v>9</v>
      </c>
      <c r="G48" s="4"/>
      <c r="H48" s="4"/>
      <c r="I48" s="4" t="s">
        <v>10</v>
      </c>
      <c r="J48" s="81" t="s">
        <v>50</v>
      </c>
      <c r="K48" s="30"/>
      <c r="L48" s="31"/>
      <c r="M48" s="5"/>
      <c r="N48" s="29"/>
      <c r="O48" s="31"/>
      <c r="P48" s="54">
        <f>S10</f>
        <v>4</v>
      </c>
    </row>
    <row r="49" spans="1:26" ht="15.75" customHeight="1">
      <c r="A49" s="52"/>
      <c r="B49" s="4">
        <v>10</v>
      </c>
      <c r="C49" s="7">
        <v>1</v>
      </c>
      <c r="D49" s="4" t="s">
        <v>11</v>
      </c>
      <c r="E49" s="8">
        <f>C49*5</f>
        <v>5</v>
      </c>
      <c r="F49" s="4">
        <v>4</v>
      </c>
      <c r="G49" s="7"/>
      <c r="H49" s="4" t="s">
        <v>11</v>
      </c>
      <c r="I49" s="8">
        <f>G49*(-1)</f>
        <v>0</v>
      </c>
      <c r="J49" s="32"/>
      <c r="K49" s="66"/>
      <c r="L49" s="34"/>
      <c r="M49" s="9"/>
      <c r="N49" s="32"/>
      <c r="O49" s="34"/>
      <c r="P49" s="78"/>
    </row>
    <row r="50" spans="1:26" ht="15.75" customHeight="1">
      <c r="A50" s="52"/>
      <c r="B50" s="4">
        <v>9</v>
      </c>
      <c r="C50" s="7">
        <v>3</v>
      </c>
      <c r="D50" s="4" t="s">
        <v>11</v>
      </c>
      <c r="E50" s="8">
        <f>C50*4</f>
        <v>12</v>
      </c>
      <c r="F50" s="4">
        <v>3</v>
      </c>
      <c r="G50" s="7"/>
      <c r="H50" s="4" t="s">
        <v>11</v>
      </c>
      <c r="I50" s="8">
        <f>G50*(-2)</f>
        <v>0</v>
      </c>
      <c r="J50" s="32"/>
      <c r="K50" s="66"/>
      <c r="L50" s="34"/>
      <c r="M50" s="9"/>
      <c r="N50" s="32"/>
      <c r="O50" s="34"/>
      <c r="P50" s="78"/>
    </row>
    <row r="51" spans="1:26" ht="15.75" customHeight="1">
      <c r="A51" s="52"/>
      <c r="B51" s="4">
        <v>8</v>
      </c>
      <c r="C51" s="7"/>
      <c r="D51" s="4" t="s">
        <v>11</v>
      </c>
      <c r="E51" s="10">
        <f>C51*3</f>
        <v>0</v>
      </c>
      <c r="F51" s="4">
        <v>2</v>
      </c>
      <c r="G51" s="7"/>
      <c r="H51" s="4" t="s">
        <v>11</v>
      </c>
      <c r="I51" s="8">
        <f>G51*(-3)</f>
        <v>0</v>
      </c>
      <c r="J51" s="32"/>
      <c r="K51" s="66"/>
      <c r="L51" s="34"/>
      <c r="M51" s="9"/>
      <c r="N51" s="32"/>
      <c r="O51" s="34"/>
      <c r="P51" s="79"/>
    </row>
    <row r="52" spans="1:26" ht="15.75" customHeight="1">
      <c r="A52" s="52"/>
      <c r="B52" s="11"/>
      <c r="C52" s="12"/>
      <c r="D52" s="12"/>
      <c r="E52" s="12"/>
      <c r="F52" s="4">
        <v>1</v>
      </c>
      <c r="G52" s="7"/>
      <c r="H52" s="4" t="s">
        <v>11</v>
      </c>
      <c r="I52" s="8">
        <f>G52*(-4)</f>
        <v>0</v>
      </c>
      <c r="J52" s="32"/>
      <c r="K52" s="66"/>
      <c r="L52" s="34"/>
      <c r="M52" s="9"/>
      <c r="N52" s="32"/>
      <c r="O52" s="34"/>
      <c r="P52" s="41">
        <f>D56+H56+K56+O56</f>
        <v>55</v>
      </c>
    </row>
    <row r="53" spans="1:26" ht="15.75" customHeight="1">
      <c r="A53" s="52"/>
      <c r="B53" s="13"/>
      <c r="C53" s="12"/>
      <c r="D53" s="12"/>
      <c r="E53" s="12"/>
      <c r="F53" s="4">
        <v>0</v>
      </c>
      <c r="G53" s="7"/>
      <c r="H53" s="4" t="s">
        <v>11</v>
      </c>
      <c r="I53" s="8">
        <f>G53*(-5)</f>
        <v>0</v>
      </c>
      <c r="J53" s="32"/>
      <c r="K53" s="66"/>
      <c r="L53" s="34"/>
      <c r="M53" s="9"/>
      <c r="N53" s="32"/>
      <c r="O53" s="34"/>
      <c r="P53" s="78"/>
    </row>
    <row r="54" spans="1:26" ht="15.75" customHeight="1">
      <c r="A54" s="52"/>
      <c r="B54" s="65" t="s">
        <v>14</v>
      </c>
      <c r="C54" s="45"/>
      <c r="D54" s="14">
        <v>50</v>
      </c>
      <c r="E54" s="15"/>
      <c r="F54" s="65" t="s">
        <v>15</v>
      </c>
      <c r="G54" s="45"/>
      <c r="H54" s="7"/>
      <c r="I54" s="4"/>
      <c r="J54" s="32"/>
      <c r="K54" s="66"/>
      <c r="L54" s="34"/>
      <c r="M54" s="9"/>
      <c r="N54" s="32"/>
      <c r="O54" s="34"/>
      <c r="P54" s="78"/>
    </row>
    <row r="55" spans="1:26" ht="15.75" customHeight="1">
      <c r="A55" s="52"/>
      <c r="B55" s="4"/>
      <c r="C55" s="4"/>
      <c r="D55" s="4"/>
      <c r="E55" s="4"/>
      <c r="F55" s="65" t="s">
        <v>16</v>
      </c>
      <c r="G55" s="45"/>
      <c r="H55" s="7"/>
      <c r="I55" s="4"/>
      <c r="J55" s="35"/>
      <c r="K55" s="36"/>
      <c r="L55" s="37"/>
      <c r="M55" s="16"/>
      <c r="N55" s="35"/>
      <c r="O55" s="37"/>
      <c r="P55" s="79"/>
    </row>
    <row r="56" spans="1:26" ht="15.75" customHeight="1">
      <c r="A56" s="53"/>
      <c r="B56" s="65" t="s">
        <v>17</v>
      </c>
      <c r="C56" s="45"/>
      <c r="D56" s="8">
        <f>E49+E50+E51+E52+E53+D54</f>
        <v>67</v>
      </c>
      <c r="E56" s="15"/>
      <c r="F56" s="65" t="s">
        <v>17</v>
      </c>
      <c r="G56" s="45"/>
      <c r="H56" s="8">
        <f>I49+I50+I51+I52+I53+H54+H55</f>
        <v>0</v>
      </c>
      <c r="I56" s="4"/>
      <c r="J56" s="4" t="s">
        <v>17</v>
      </c>
      <c r="K56" s="68">
        <v>-12</v>
      </c>
      <c r="L56" s="47"/>
      <c r="M56" s="45"/>
      <c r="N56" s="4" t="s">
        <v>17</v>
      </c>
      <c r="O56" s="17"/>
      <c r="P56" s="19" t="str">
        <f>IF(R10&lt;0,"Yếu",IF(R10&lt;=7,"Trung bình",IF(R10&lt;=30,"Khá","Xuất sắc")))</f>
        <v>Xuất sắc</v>
      </c>
    </row>
    <row r="57" spans="1:26" ht="15.75" customHeight="1">
      <c r="A57" s="51" t="s">
        <v>51</v>
      </c>
      <c r="B57" s="3" t="s">
        <v>7</v>
      </c>
      <c r="C57" s="4"/>
      <c r="D57" s="4"/>
      <c r="E57" s="4" t="s">
        <v>8</v>
      </c>
      <c r="F57" s="4" t="s">
        <v>9</v>
      </c>
      <c r="G57" s="4"/>
      <c r="H57" s="4"/>
      <c r="I57" s="4" t="s">
        <v>10</v>
      </c>
      <c r="J57" s="80"/>
      <c r="K57" s="30"/>
      <c r="L57" s="31"/>
      <c r="M57" s="5"/>
      <c r="N57" s="29"/>
      <c r="O57" s="31"/>
      <c r="P57" s="54">
        <f>S11</f>
        <v>3</v>
      </c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52"/>
      <c r="B58" s="4">
        <v>10</v>
      </c>
      <c r="C58" s="7"/>
      <c r="D58" s="4" t="s">
        <v>11</v>
      </c>
      <c r="E58" s="8">
        <f>C58*5</f>
        <v>0</v>
      </c>
      <c r="F58" s="4">
        <v>4</v>
      </c>
      <c r="G58" s="7"/>
      <c r="H58" s="4" t="s">
        <v>11</v>
      </c>
      <c r="I58" s="8">
        <f>G58*(-1)</f>
        <v>0</v>
      </c>
      <c r="J58" s="32"/>
      <c r="K58" s="66"/>
      <c r="L58" s="34"/>
      <c r="M58" s="9"/>
      <c r="N58" s="32"/>
      <c r="O58" s="34"/>
      <c r="P58" s="78"/>
    </row>
    <row r="59" spans="1:26" ht="15.75" customHeight="1">
      <c r="A59" s="52"/>
      <c r="B59" s="4">
        <v>9</v>
      </c>
      <c r="C59" s="7"/>
      <c r="D59" s="4" t="s">
        <v>11</v>
      </c>
      <c r="E59" s="8">
        <f>C59*4</f>
        <v>0</v>
      </c>
      <c r="F59" s="4">
        <v>3</v>
      </c>
      <c r="G59" s="7"/>
      <c r="H59" s="4" t="s">
        <v>11</v>
      </c>
      <c r="I59" s="8">
        <f>G59*(-2)</f>
        <v>0</v>
      </c>
      <c r="J59" s="32"/>
      <c r="K59" s="66"/>
      <c r="L59" s="34"/>
      <c r="M59" s="9"/>
      <c r="N59" s="32"/>
      <c r="O59" s="34"/>
      <c r="P59" s="78"/>
    </row>
    <row r="60" spans="1:26" ht="15.75" customHeight="1">
      <c r="A60" s="52"/>
      <c r="B60" s="4">
        <v>8</v>
      </c>
      <c r="C60" s="7">
        <v>2</v>
      </c>
      <c r="D60" s="4" t="s">
        <v>11</v>
      </c>
      <c r="E60" s="10">
        <f>C60*3</f>
        <v>6</v>
      </c>
      <c r="F60" s="4">
        <v>2</v>
      </c>
      <c r="G60" s="7"/>
      <c r="H60" s="4" t="s">
        <v>11</v>
      </c>
      <c r="I60" s="8">
        <f>G60*(-3)</f>
        <v>0</v>
      </c>
      <c r="J60" s="32"/>
      <c r="K60" s="66"/>
      <c r="L60" s="34"/>
      <c r="M60" s="9"/>
      <c r="N60" s="32"/>
      <c r="O60" s="34"/>
      <c r="P60" s="79"/>
    </row>
    <row r="61" spans="1:26" ht="15.75" customHeight="1">
      <c r="A61" s="52"/>
      <c r="B61" s="11"/>
      <c r="C61" s="12"/>
      <c r="D61" s="12"/>
      <c r="E61" s="12"/>
      <c r="F61" s="4">
        <v>1</v>
      </c>
      <c r="G61" s="7"/>
      <c r="H61" s="4" t="s">
        <v>11</v>
      </c>
      <c r="I61" s="8">
        <f>G61*(-4)</f>
        <v>0</v>
      </c>
      <c r="J61" s="32"/>
      <c r="K61" s="66"/>
      <c r="L61" s="34"/>
      <c r="M61" s="9"/>
      <c r="N61" s="32"/>
      <c r="O61" s="34"/>
      <c r="P61" s="41">
        <f>D65+H65+K65+O65</f>
        <v>56</v>
      </c>
    </row>
    <row r="62" spans="1:26" ht="15.75" customHeight="1">
      <c r="A62" s="52"/>
      <c r="B62" s="13"/>
      <c r="C62" s="12"/>
      <c r="D62" s="12"/>
      <c r="E62" s="12"/>
      <c r="F62" s="4">
        <v>0</v>
      </c>
      <c r="G62" s="7"/>
      <c r="H62" s="4" t="s">
        <v>11</v>
      </c>
      <c r="I62" s="8">
        <f>G62*(-5)</f>
        <v>0</v>
      </c>
      <c r="J62" s="32"/>
      <c r="K62" s="66"/>
      <c r="L62" s="34"/>
      <c r="M62" s="9"/>
      <c r="N62" s="32"/>
      <c r="O62" s="34"/>
      <c r="P62" s="78"/>
    </row>
    <row r="63" spans="1:26" ht="15.75" customHeight="1">
      <c r="A63" s="52"/>
      <c r="B63" s="65" t="s">
        <v>14</v>
      </c>
      <c r="C63" s="45"/>
      <c r="D63" s="14">
        <v>50</v>
      </c>
      <c r="E63" s="15"/>
      <c r="F63" s="65" t="s">
        <v>15</v>
      </c>
      <c r="G63" s="45"/>
      <c r="H63" s="7"/>
      <c r="I63" s="4"/>
      <c r="J63" s="32"/>
      <c r="K63" s="66"/>
      <c r="L63" s="34"/>
      <c r="M63" s="9"/>
      <c r="N63" s="32"/>
      <c r="O63" s="34"/>
      <c r="P63" s="78"/>
    </row>
    <row r="64" spans="1:26" ht="15.75" customHeight="1">
      <c r="A64" s="52"/>
      <c r="B64" s="4"/>
      <c r="C64" s="4"/>
      <c r="D64" s="4"/>
      <c r="E64" s="4"/>
      <c r="F64" s="65" t="s">
        <v>16</v>
      </c>
      <c r="G64" s="45"/>
      <c r="H64" s="7"/>
      <c r="I64" s="4"/>
      <c r="J64" s="35"/>
      <c r="K64" s="36"/>
      <c r="L64" s="37"/>
      <c r="M64" s="16"/>
      <c r="N64" s="35"/>
      <c r="O64" s="37"/>
      <c r="P64" s="79"/>
    </row>
    <row r="65" spans="1:16" ht="15.75" customHeight="1">
      <c r="A65" s="53"/>
      <c r="B65" s="65" t="s">
        <v>17</v>
      </c>
      <c r="C65" s="45"/>
      <c r="D65" s="8">
        <f>E58+E59+E60+E61+E62+D63</f>
        <v>56</v>
      </c>
      <c r="E65" s="15"/>
      <c r="F65" s="65" t="s">
        <v>17</v>
      </c>
      <c r="G65" s="45"/>
      <c r="H65" s="8">
        <f>I58+I59+I60+I61+I62+H63+H64</f>
        <v>0</v>
      </c>
      <c r="I65" s="4"/>
      <c r="J65" s="4" t="s">
        <v>17</v>
      </c>
      <c r="K65" s="68">
        <v>0</v>
      </c>
      <c r="L65" s="47"/>
      <c r="M65" s="45"/>
      <c r="N65" s="4" t="s">
        <v>17</v>
      </c>
      <c r="O65" s="17"/>
      <c r="P65" s="20" t="str">
        <f>IF(R11&lt;0,"Yếu",IF(R11&lt;=7,"Trung bình",IF(R11&lt;=30,"Khá","Xuất sắc")))</f>
        <v>Xuất sắc</v>
      </c>
    </row>
    <row r="66" spans="1:16" ht="15.75" customHeight="1">
      <c r="A66" s="48" t="s">
        <v>52</v>
      </c>
      <c r="B66" s="3" t="s">
        <v>7</v>
      </c>
      <c r="C66" s="4"/>
      <c r="D66" s="4"/>
      <c r="E66" s="4" t="s">
        <v>8</v>
      </c>
      <c r="F66" s="4" t="s">
        <v>9</v>
      </c>
      <c r="G66" s="4"/>
      <c r="H66" s="4"/>
      <c r="I66" s="4" t="s">
        <v>10</v>
      </c>
      <c r="J66" s="75" t="s">
        <v>53</v>
      </c>
      <c r="K66" s="30"/>
      <c r="L66" s="31"/>
      <c r="M66" s="5"/>
      <c r="N66" s="29"/>
      <c r="O66" s="31"/>
      <c r="P66" s="38">
        <f>S12</f>
        <v>2</v>
      </c>
    </row>
    <row r="67" spans="1:16" ht="15.75" customHeight="1">
      <c r="A67" s="49"/>
      <c r="B67" s="4">
        <v>10</v>
      </c>
      <c r="C67" s="7"/>
      <c r="D67" s="4" t="s">
        <v>11</v>
      </c>
      <c r="E67" s="8">
        <f>C67*5</f>
        <v>0</v>
      </c>
      <c r="F67" s="4">
        <v>4</v>
      </c>
      <c r="G67" s="7"/>
      <c r="H67" s="4" t="s">
        <v>11</v>
      </c>
      <c r="I67" s="8">
        <f>G67*(-1)</f>
        <v>0</v>
      </c>
      <c r="J67" s="32"/>
      <c r="K67" s="66"/>
      <c r="L67" s="34"/>
      <c r="M67" s="9"/>
      <c r="N67" s="32"/>
      <c r="O67" s="34"/>
      <c r="P67" s="76"/>
    </row>
    <row r="68" spans="1:16" ht="15.75" customHeight="1">
      <c r="A68" s="49"/>
      <c r="B68" s="4">
        <v>9</v>
      </c>
      <c r="C68" s="7">
        <v>6</v>
      </c>
      <c r="D68" s="4" t="s">
        <v>11</v>
      </c>
      <c r="E68" s="8">
        <f>C68*4</f>
        <v>24</v>
      </c>
      <c r="F68" s="4">
        <v>3</v>
      </c>
      <c r="G68" s="7"/>
      <c r="H68" s="4" t="s">
        <v>11</v>
      </c>
      <c r="I68" s="8">
        <f>G68*(-2)</f>
        <v>0</v>
      </c>
      <c r="J68" s="32"/>
      <c r="K68" s="66"/>
      <c r="L68" s="34"/>
      <c r="M68" s="9"/>
      <c r="N68" s="32"/>
      <c r="O68" s="34"/>
      <c r="P68" s="76"/>
    </row>
    <row r="69" spans="1:16" ht="15.75" customHeight="1">
      <c r="A69" s="49"/>
      <c r="B69" s="4">
        <v>8</v>
      </c>
      <c r="C69" s="7"/>
      <c r="D69" s="4" t="s">
        <v>11</v>
      </c>
      <c r="E69" s="10">
        <f>C69*3</f>
        <v>0</v>
      </c>
      <c r="F69" s="4">
        <v>2</v>
      </c>
      <c r="G69" s="7"/>
      <c r="H69" s="4" t="s">
        <v>11</v>
      </c>
      <c r="I69" s="8">
        <f>G69*(-3)</f>
        <v>0</v>
      </c>
      <c r="J69" s="32"/>
      <c r="K69" s="66"/>
      <c r="L69" s="34"/>
      <c r="M69" s="9"/>
      <c r="N69" s="32"/>
      <c r="O69" s="34"/>
      <c r="P69" s="77"/>
    </row>
    <row r="70" spans="1:16" ht="15.75" customHeight="1">
      <c r="A70" s="49"/>
      <c r="B70" s="11"/>
      <c r="C70" s="12"/>
      <c r="D70" s="12"/>
      <c r="E70" s="12"/>
      <c r="F70" s="4">
        <v>1</v>
      </c>
      <c r="G70" s="7"/>
      <c r="H70" s="4" t="s">
        <v>11</v>
      </c>
      <c r="I70" s="8">
        <f>G70*(-4)</f>
        <v>0</v>
      </c>
      <c r="J70" s="32"/>
      <c r="K70" s="66"/>
      <c r="L70" s="34"/>
      <c r="M70" s="9"/>
      <c r="N70" s="32"/>
      <c r="O70" s="34"/>
      <c r="P70" s="41">
        <f>D74+H74+K74+O74</f>
        <v>68</v>
      </c>
    </row>
    <row r="71" spans="1:16" ht="15.75" customHeight="1">
      <c r="A71" s="49"/>
      <c r="B71" s="13"/>
      <c r="C71" s="12"/>
      <c r="D71" s="12"/>
      <c r="E71" s="12"/>
      <c r="F71" s="4">
        <v>0</v>
      </c>
      <c r="G71" s="7"/>
      <c r="H71" s="4" t="s">
        <v>11</v>
      </c>
      <c r="I71" s="8">
        <f>G71*(-5)</f>
        <v>0</v>
      </c>
      <c r="J71" s="32"/>
      <c r="K71" s="66"/>
      <c r="L71" s="34"/>
      <c r="M71" s="9"/>
      <c r="N71" s="32"/>
      <c r="O71" s="34"/>
      <c r="P71" s="78"/>
    </row>
    <row r="72" spans="1:16" ht="15.75" customHeight="1">
      <c r="A72" s="49"/>
      <c r="B72" s="65" t="s">
        <v>14</v>
      </c>
      <c r="C72" s="45"/>
      <c r="D72" s="14">
        <v>50</v>
      </c>
      <c r="E72" s="15"/>
      <c r="F72" s="65" t="s">
        <v>15</v>
      </c>
      <c r="G72" s="45"/>
      <c r="H72" s="7"/>
      <c r="I72" s="4"/>
      <c r="J72" s="32"/>
      <c r="K72" s="66"/>
      <c r="L72" s="34"/>
      <c r="M72" s="9"/>
      <c r="N72" s="32"/>
      <c r="O72" s="34"/>
      <c r="P72" s="78"/>
    </row>
    <row r="73" spans="1:16" ht="15.75" customHeight="1">
      <c r="A73" s="49"/>
      <c r="B73" s="4"/>
      <c r="C73" s="4"/>
      <c r="D73" s="4"/>
      <c r="E73" s="4"/>
      <c r="F73" s="65" t="s">
        <v>16</v>
      </c>
      <c r="G73" s="45"/>
      <c r="H73" s="7"/>
      <c r="I73" s="4"/>
      <c r="J73" s="35"/>
      <c r="K73" s="36"/>
      <c r="L73" s="37"/>
      <c r="M73" s="16"/>
      <c r="N73" s="35"/>
      <c r="O73" s="37"/>
      <c r="P73" s="79"/>
    </row>
    <row r="74" spans="1:16" ht="15.75" customHeight="1">
      <c r="A74" s="50"/>
      <c r="B74" s="65" t="s">
        <v>17</v>
      </c>
      <c r="C74" s="45"/>
      <c r="D74" s="8">
        <f>E67+E68+E69+E70+E71+D72</f>
        <v>74</v>
      </c>
      <c r="E74" s="15"/>
      <c r="F74" s="65" t="s">
        <v>17</v>
      </c>
      <c r="G74" s="45"/>
      <c r="H74" s="8">
        <f>I67+I68+I69+I70+I71+H72+H73</f>
        <v>0</v>
      </c>
      <c r="I74" s="4"/>
      <c r="J74" s="4" t="s">
        <v>17</v>
      </c>
      <c r="K74" s="68">
        <v>-6</v>
      </c>
      <c r="L74" s="47"/>
      <c r="M74" s="45"/>
      <c r="N74" s="4" t="s">
        <v>17</v>
      </c>
      <c r="O74" s="17"/>
      <c r="P74" s="19" t="str">
        <f>IF(R12&lt;0,"Yếu",IF(R12&lt;=7,"Trung bình",IF(R12&lt;=30,"Khá","Xuất sắc")))</f>
        <v>Xuất sắc</v>
      </c>
    </row>
    <row r="75" spans="1:16" ht="15.75" customHeight="1">
      <c r="A75" s="48" t="s">
        <v>54</v>
      </c>
      <c r="B75" s="3" t="s">
        <v>7</v>
      </c>
      <c r="C75" s="4"/>
      <c r="D75" s="4"/>
      <c r="E75" s="4" t="s">
        <v>8</v>
      </c>
      <c r="F75" s="4" t="s">
        <v>9</v>
      </c>
      <c r="G75" s="4"/>
      <c r="H75" s="4"/>
      <c r="I75" s="4" t="s">
        <v>10</v>
      </c>
      <c r="J75" s="82" t="s">
        <v>55</v>
      </c>
      <c r="K75" s="30"/>
      <c r="L75" s="31"/>
      <c r="M75" s="5"/>
      <c r="N75" s="29"/>
      <c r="O75" s="31"/>
      <c r="P75" s="38">
        <f>S13</f>
        <v>5</v>
      </c>
    </row>
    <row r="76" spans="1:16" ht="15.75" customHeight="1">
      <c r="A76" s="49"/>
      <c r="B76" s="4">
        <v>10</v>
      </c>
      <c r="C76" s="7"/>
      <c r="D76" s="4" t="s">
        <v>11</v>
      </c>
      <c r="E76" s="8">
        <f>C76*5</f>
        <v>0</v>
      </c>
      <c r="F76" s="4">
        <v>4</v>
      </c>
      <c r="G76" s="7"/>
      <c r="H76" s="4" t="s">
        <v>11</v>
      </c>
      <c r="I76" s="8">
        <f>G76*(-1)</f>
        <v>0</v>
      </c>
      <c r="J76" s="32"/>
      <c r="K76" s="66"/>
      <c r="L76" s="34"/>
      <c r="M76" s="9"/>
      <c r="N76" s="32"/>
      <c r="O76" s="34"/>
      <c r="P76" s="76"/>
    </row>
    <row r="77" spans="1:16" ht="15.75" customHeight="1">
      <c r="A77" s="49"/>
      <c r="B77" s="4">
        <v>9</v>
      </c>
      <c r="C77" s="7"/>
      <c r="D77" s="4" t="s">
        <v>11</v>
      </c>
      <c r="E77" s="8">
        <f>C77*4</f>
        <v>0</v>
      </c>
      <c r="F77" s="4">
        <v>3</v>
      </c>
      <c r="G77" s="7"/>
      <c r="H77" s="4" t="s">
        <v>11</v>
      </c>
      <c r="I77" s="8">
        <f>G77*(-2)</f>
        <v>0</v>
      </c>
      <c r="J77" s="32"/>
      <c r="K77" s="66"/>
      <c r="L77" s="34"/>
      <c r="M77" s="9"/>
      <c r="N77" s="32"/>
      <c r="O77" s="34"/>
      <c r="P77" s="76"/>
    </row>
    <row r="78" spans="1:16" ht="15.75" customHeight="1">
      <c r="A78" s="49"/>
      <c r="B78" s="4">
        <v>8</v>
      </c>
      <c r="C78" s="7"/>
      <c r="D78" s="4" t="s">
        <v>11</v>
      </c>
      <c r="E78" s="10">
        <f>C78*3</f>
        <v>0</v>
      </c>
      <c r="F78" s="4">
        <v>2</v>
      </c>
      <c r="G78" s="7"/>
      <c r="H78" s="4" t="s">
        <v>11</v>
      </c>
      <c r="I78" s="8">
        <f>G78*(-3)</f>
        <v>0</v>
      </c>
      <c r="J78" s="32"/>
      <c r="K78" s="66"/>
      <c r="L78" s="34"/>
      <c r="M78" s="9"/>
      <c r="N78" s="32"/>
      <c r="O78" s="34"/>
      <c r="P78" s="77"/>
    </row>
    <row r="79" spans="1:16" ht="15.75" customHeight="1">
      <c r="A79" s="49"/>
      <c r="B79" s="11"/>
      <c r="C79" s="12"/>
      <c r="D79" s="12"/>
      <c r="E79" s="12"/>
      <c r="F79" s="4">
        <v>1</v>
      </c>
      <c r="G79" s="7"/>
      <c r="H79" s="4" t="s">
        <v>11</v>
      </c>
      <c r="I79" s="8">
        <f>G79*(-4)</f>
        <v>0</v>
      </c>
      <c r="J79" s="32"/>
      <c r="K79" s="66"/>
      <c r="L79" s="34"/>
      <c r="M79" s="9"/>
      <c r="N79" s="32"/>
      <c r="O79" s="34"/>
      <c r="P79" s="41">
        <f>D83+H83+K83+O83</f>
        <v>50</v>
      </c>
    </row>
    <row r="80" spans="1:16" ht="15.75" customHeight="1">
      <c r="A80" s="49"/>
      <c r="B80" s="13"/>
      <c r="C80" s="12"/>
      <c r="D80" s="12"/>
      <c r="E80" s="12"/>
      <c r="F80" s="4">
        <v>0</v>
      </c>
      <c r="G80" s="7"/>
      <c r="H80" s="4" t="s">
        <v>11</v>
      </c>
      <c r="I80" s="8">
        <f>G80*(-5)</f>
        <v>0</v>
      </c>
      <c r="J80" s="32"/>
      <c r="K80" s="66"/>
      <c r="L80" s="34"/>
      <c r="M80" s="9"/>
      <c r="N80" s="32"/>
      <c r="O80" s="34"/>
      <c r="P80" s="78"/>
    </row>
    <row r="81" spans="1:16" ht="15.75" customHeight="1">
      <c r="A81" s="49"/>
      <c r="B81" s="65" t="s">
        <v>14</v>
      </c>
      <c r="C81" s="45"/>
      <c r="D81" s="14">
        <v>50</v>
      </c>
      <c r="E81" s="15"/>
      <c r="F81" s="65" t="s">
        <v>15</v>
      </c>
      <c r="G81" s="45"/>
      <c r="H81" s="7"/>
      <c r="I81" s="4"/>
      <c r="J81" s="32"/>
      <c r="K81" s="66"/>
      <c r="L81" s="34"/>
      <c r="M81" s="9"/>
      <c r="N81" s="32"/>
      <c r="O81" s="34"/>
      <c r="P81" s="78"/>
    </row>
    <row r="82" spans="1:16" ht="15.75" customHeight="1">
      <c r="A82" s="49"/>
      <c r="B82" s="4"/>
      <c r="C82" s="4"/>
      <c r="D82" s="4"/>
      <c r="E82" s="4"/>
      <c r="F82" s="65" t="s">
        <v>16</v>
      </c>
      <c r="G82" s="45"/>
      <c r="H82" s="7"/>
      <c r="I82" s="4"/>
      <c r="J82" s="35"/>
      <c r="K82" s="36"/>
      <c r="L82" s="37"/>
      <c r="M82" s="16"/>
      <c r="N82" s="35"/>
      <c r="O82" s="37"/>
      <c r="P82" s="79"/>
    </row>
    <row r="83" spans="1:16" ht="15.75" customHeight="1">
      <c r="A83" s="50"/>
      <c r="B83" s="65" t="s">
        <v>17</v>
      </c>
      <c r="C83" s="45"/>
      <c r="D83" s="8">
        <f>E76+E77+E78+E79+E80+D81</f>
        <v>50</v>
      </c>
      <c r="E83" s="15"/>
      <c r="F83" s="65" t="s">
        <v>17</v>
      </c>
      <c r="G83" s="45"/>
      <c r="H83" s="8">
        <f>I76+I77+I78+I79+I80+H81+H82</f>
        <v>0</v>
      </c>
      <c r="I83" s="4"/>
      <c r="J83" s="4" t="s">
        <v>17</v>
      </c>
      <c r="K83" s="68"/>
      <c r="L83" s="47"/>
      <c r="M83" s="45"/>
      <c r="N83" s="4" t="s">
        <v>17</v>
      </c>
      <c r="O83" s="17"/>
      <c r="P83" s="19" t="str">
        <f>IF(R13&lt;0,"Yếu",IF(R13&lt;=7,"Trung bình",IF(R13&lt;=30,"Khá","Xuất sắc")))</f>
        <v>Xuất sắc</v>
      </c>
    </row>
    <row r="84" spans="1:16" ht="15.75" customHeight="1">
      <c r="A84" s="48" t="s">
        <v>56</v>
      </c>
      <c r="B84" s="3" t="s">
        <v>7</v>
      </c>
      <c r="C84" s="4"/>
      <c r="D84" s="4"/>
      <c r="E84" s="4" t="s">
        <v>8</v>
      </c>
      <c r="F84" s="4" t="s">
        <v>9</v>
      </c>
      <c r="G84" s="4"/>
      <c r="H84" s="4"/>
      <c r="I84" s="4" t="s">
        <v>10</v>
      </c>
      <c r="J84" s="81" t="s">
        <v>57</v>
      </c>
      <c r="K84" s="30"/>
      <c r="L84" s="31"/>
      <c r="M84" s="5"/>
      <c r="N84" s="29"/>
      <c r="O84" s="31"/>
      <c r="P84" s="38">
        <f>S14</f>
        <v>7</v>
      </c>
    </row>
    <row r="85" spans="1:16" ht="15.75" customHeight="1">
      <c r="A85" s="49"/>
      <c r="B85" s="4">
        <v>10</v>
      </c>
      <c r="C85" s="7"/>
      <c r="D85" s="4" t="s">
        <v>11</v>
      </c>
      <c r="E85" s="8">
        <f>C85*5</f>
        <v>0</v>
      </c>
      <c r="F85" s="4">
        <v>4</v>
      </c>
      <c r="G85" s="7"/>
      <c r="H85" s="4" t="s">
        <v>11</v>
      </c>
      <c r="I85" s="8">
        <f>G85*(-1)</f>
        <v>0</v>
      </c>
      <c r="J85" s="32"/>
      <c r="K85" s="66"/>
      <c r="L85" s="34"/>
      <c r="M85" s="9"/>
      <c r="N85" s="32"/>
      <c r="O85" s="34"/>
      <c r="P85" s="76"/>
    </row>
    <row r="86" spans="1:16" ht="15.75" customHeight="1">
      <c r="A86" s="49"/>
      <c r="B86" s="4">
        <v>9</v>
      </c>
      <c r="C86" s="7"/>
      <c r="D86" s="4" t="s">
        <v>11</v>
      </c>
      <c r="E86" s="8">
        <f>C86*4</f>
        <v>0</v>
      </c>
      <c r="F86" s="4">
        <v>3</v>
      </c>
      <c r="G86" s="7"/>
      <c r="H86" s="4" t="s">
        <v>11</v>
      </c>
      <c r="I86" s="8">
        <f>G86*(-2)</f>
        <v>0</v>
      </c>
      <c r="J86" s="32"/>
      <c r="K86" s="66"/>
      <c r="L86" s="34"/>
      <c r="M86" s="9"/>
      <c r="N86" s="32"/>
      <c r="O86" s="34"/>
      <c r="P86" s="76"/>
    </row>
    <row r="87" spans="1:16" ht="15.75" customHeight="1">
      <c r="A87" s="49"/>
      <c r="B87" s="4">
        <v>8</v>
      </c>
      <c r="C87" s="7"/>
      <c r="D87" s="4" t="s">
        <v>11</v>
      </c>
      <c r="E87" s="10">
        <f>C87*3</f>
        <v>0</v>
      </c>
      <c r="F87" s="4">
        <v>2</v>
      </c>
      <c r="G87" s="7"/>
      <c r="H87" s="4" t="s">
        <v>11</v>
      </c>
      <c r="I87" s="8">
        <f>G87*(-3)</f>
        <v>0</v>
      </c>
      <c r="J87" s="32"/>
      <c r="K87" s="66"/>
      <c r="L87" s="34"/>
      <c r="M87" s="9"/>
      <c r="N87" s="32"/>
      <c r="O87" s="34"/>
      <c r="P87" s="77"/>
    </row>
    <row r="88" spans="1:16" ht="15.75" customHeight="1">
      <c r="A88" s="49"/>
      <c r="B88" s="11"/>
      <c r="C88" s="12"/>
      <c r="D88" s="12"/>
      <c r="E88" s="12"/>
      <c r="F88" s="4">
        <v>1</v>
      </c>
      <c r="G88" s="7"/>
      <c r="H88" s="4" t="s">
        <v>11</v>
      </c>
      <c r="I88" s="8">
        <f>G88*(-4)</f>
        <v>0</v>
      </c>
      <c r="J88" s="32"/>
      <c r="K88" s="66"/>
      <c r="L88" s="34"/>
      <c r="M88" s="9"/>
      <c r="N88" s="32"/>
      <c r="O88" s="34"/>
      <c r="P88" s="41">
        <f>D92+H92+K92+O92</f>
        <v>48</v>
      </c>
    </row>
    <row r="89" spans="1:16" ht="15.75" customHeight="1">
      <c r="A89" s="49"/>
      <c r="B89" s="13"/>
      <c r="C89" s="12"/>
      <c r="D89" s="12"/>
      <c r="E89" s="12"/>
      <c r="F89" s="4">
        <v>0</v>
      </c>
      <c r="G89" s="7"/>
      <c r="H89" s="4" t="s">
        <v>11</v>
      </c>
      <c r="I89" s="8">
        <f>G89*(-5)</f>
        <v>0</v>
      </c>
      <c r="J89" s="32"/>
      <c r="K89" s="66"/>
      <c r="L89" s="34"/>
      <c r="M89" s="9"/>
      <c r="N89" s="32"/>
      <c r="O89" s="34"/>
      <c r="P89" s="78"/>
    </row>
    <row r="90" spans="1:16" ht="15.75" customHeight="1">
      <c r="A90" s="49"/>
      <c r="B90" s="65" t="s">
        <v>14</v>
      </c>
      <c r="C90" s="45"/>
      <c r="D90" s="14">
        <v>50</v>
      </c>
      <c r="E90" s="15"/>
      <c r="F90" s="65" t="s">
        <v>15</v>
      </c>
      <c r="G90" s="45"/>
      <c r="H90" s="7"/>
      <c r="I90" s="4"/>
      <c r="J90" s="32"/>
      <c r="K90" s="66"/>
      <c r="L90" s="34"/>
      <c r="M90" s="9"/>
      <c r="N90" s="32"/>
      <c r="O90" s="34"/>
      <c r="P90" s="78"/>
    </row>
    <row r="91" spans="1:16" ht="15.75" customHeight="1">
      <c r="A91" s="49"/>
      <c r="B91" s="4"/>
      <c r="C91" s="4"/>
      <c r="D91" s="4"/>
      <c r="E91" s="4"/>
      <c r="F91" s="65" t="s">
        <v>16</v>
      </c>
      <c r="G91" s="45"/>
      <c r="H91" s="7"/>
      <c r="I91" s="4"/>
      <c r="J91" s="35"/>
      <c r="K91" s="36"/>
      <c r="L91" s="37"/>
      <c r="M91" s="16"/>
      <c r="N91" s="35"/>
      <c r="O91" s="37"/>
      <c r="P91" s="79"/>
    </row>
    <row r="92" spans="1:16" ht="15.75" customHeight="1">
      <c r="A92" s="50"/>
      <c r="B92" s="65" t="s">
        <v>17</v>
      </c>
      <c r="C92" s="45"/>
      <c r="D92" s="8">
        <f>E85+E86+E87+E88+E89+D90</f>
        <v>50</v>
      </c>
      <c r="E92" s="15"/>
      <c r="F92" s="65" t="s">
        <v>17</v>
      </c>
      <c r="G92" s="45"/>
      <c r="H92" s="8"/>
      <c r="I92" s="4"/>
      <c r="J92" s="4" t="s">
        <v>17</v>
      </c>
      <c r="K92" s="68">
        <v>-2</v>
      </c>
      <c r="L92" s="47"/>
      <c r="M92" s="45"/>
      <c r="N92" s="4" t="s">
        <v>17</v>
      </c>
      <c r="O92" s="17"/>
      <c r="P92" s="19" t="str">
        <f>IF(R14&lt;0,"Yếu",IF(R14&lt;=7,"Trung bình",IF(R14&lt;=30,"Khá","Xuất sắc")))</f>
        <v>Xuất sắc</v>
      </c>
    </row>
    <row r="93" spans="1:16" ht="14.25" customHeight="1">
      <c r="P93" s="27"/>
    </row>
    <row r="94" spans="1:16" ht="14.25" customHeight="1">
      <c r="P94" s="27"/>
    </row>
    <row r="95" spans="1:16" ht="14.25" customHeight="1">
      <c r="P95" s="27"/>
    </row>
    <row r="96" spans="1:16" ht="14.25" customHeight="1">
      <c r="P96" s="27"/>
    </row>
    <row r="97" spans="16:16" ht="14.25" customHeight="1">
      <c r="P97" s="27"/>
    </row>
    <row r="98" spans="16:16" ht="14.25" customHeight="1">
      <c r="P98" s="27"/>
    </row>
    <row r="99" spans="16:16" ht="14.25" customHeight="1">
      <c r="P99" s="27"/>
    </row>
    <row r="100" spans="16:16" ht="14.25" customHeight="1">
      <c r="P100" s="27"/>
    </row>
    <row r="101" spans="16:16" ht="14.25" customHeight="1">
      <c r="P101" s="27"/>
    </row>
    <row r="102" spans="16:16" ht="14.25" customHeight="1">
      <c r="P102" s="27"/>
    </row>
    <row r="103" spans="16:16" ht="14.25" customHeight="1">
      <c r="P103" s="27"/>
    </row>
    <row r="104" spans="16:16" ht="14.25" customHeight="1">
      <c r="P104" s="27"/>
    </row>
    <row r="105" spans="16:16" ht="14.25" customHeight="1">
      <c r="P105" s="27"/>
    </row>
    <row r="106" spans="16:16" ht="14.25" customHeight="1">
      <c r="P106" s="27"/>
    </row>
    <row r="107" spans="16:16" ht="14.25" customHeight="1">
      <c r="P107" s="27"/>
    </row>
    <row r="108" spans="16:16" ht="14.25" customHeight="1">
      <c r="P108" s="27"/>
    </row>
    <row r="109" spans="16:16" ht="14.25" customHeight="1">
      <c r="P109" s="27"/>
    </row>
    <row r="110" spans="16:16" ht="14.25" customHeight="1">
      <c r="P110" s="27"/>
    </row>
    <row r="111" spans="16:16" ht="14.25" customHeight="1">
      <c r="P111" s="27"/>
    </row>
    <row r="112" spans="16:16" ht="14.25" customHeight="1">
      <c r="P112" s="27"/>
    </row>
    <row r="113" spans="16:16" ht="14.25" customHeight="1">
      <c r="P113" s="27"/>
    </row>
    <row r="114" spans="16:16" ht="14.25" customHeight="1">
      <c r="P114" s="27"/>
    </row>
    <row r="115" spans="16:16" ht="14.25" customHeight="1">
      <c r="P115" s="27"/>
    </row>
    <row r="116" spans="16:16" ht="14.25" customHeight="1">
      <c r="P116" s="27"/>
    </row>
    <row r="117" spans="16:16" ht="14.25" customHeight="1">
      <c r="P117" s="27"/>
    </row>
    <row r="118" spans="16:16" ht="14.25" customHeight="1">
      <c r="P118" s="27"/>
    </row>
    <row r="119" spans="16:16" ht="14.25" customHeight="1">
      <c r="P119" s="27"/>
    </row>
    <row r="120" spans="16:16" ht="14.25" customHeight="1">
      <c r="P120" s="27"/>
    </row>
    <row r="121" spans="16:16" ht="14.25" customHeight="1">
      <c r="P121" s="27"/>
    </row>
    <row r="122" spans="16:16" ht="14.25" customHeight="1">
      <c r="P122" s="27"/>
    </row>
    <row r="123" spans="16:16" ht="14.25" customHeight="1">
      <c r="P123" s="27"/>
    </row>
    <row r="124" spans="16:16" ht="14.25" customHeight="1">
      <c r="P124" s="27"/>
    </row>
    <row r="125" spans="16:16" ht="14.25" customHeight="1">
      <c r="P125" s="27"/>
    </row>
    <row r="126" spans="16:16" ht="14.25" customHeight="1">
      <c r="P126" s="27"/>
    </row>
    <row r="127" spans="16:16" ht="14.25" customHeight="1">
      <c r="P127" s="27"/>
    </row>
    <row r="128" spans="16:16" ht="14.25" customHeight="1">
      <c r="P128" s="27"/>
    </row>
    <row r="129" spans="16:16" ht="14.25" customHeight="1">
      <c r="P129" s="27"/>
    </row>
    <row r="130" spans="16:16" ht="14.25" customHeight="1">
      <c r="P130" s="27"/>
    </row>
    <row r="131" spans="16:16" ht="14.25" customHeight="1">
      <c r="P131" s="27"/>
    </row>
    <row r="132" spans="16:16" ht="14.25" customHeight="1">
      <c r="P132" s="27"/>
    </row>
    <row r="133" spans="16:16" ht="14.25" customHeight="1">
      <c r="P133" s="27"/>
    </row>
    <row r="134" spans="16:16" ht="14.25" customHeight="1">
      <c r="P134" s="27"/>
    </row>
    <row r="135" spans="16:16" ht="14.25" customHeight="1">
      <c r="P135" s="27"/>
    </row>
    <row r="136" spans="16:16" ht="14.25" customHeight="1">
      <c r="P136" s="27"/>
    </row>
    <row r="137" spans="16:16" ht="14.25" customHeight="1">
      <c r="P137" s="27"/>
    </row>
    <row r="138" spans="16:16" ht="14.25" customHeight="1">
      <c r="P138" s="27"/>
    </row>
    <row r="139" spans="16:16" ht="14.25" customHeight="1">
      <c r="P139" s="27"/>
    </row>
    <row r="140" spans="16:16" ht="14.25" customHeight="1">
      <c r="P140" s="27"/>
    </row>
    <row r="141" spans="16:16" ht="14.25" customHeight="1">
      <c r="P141" s="27"/>
    </row>
    <row r="142" spans="16:16" ht="14.25" customHeight="1">
      <c r="P142" s="27"/>
    </row>
    <row r="143" spans="16:16" ht="14.25" customHeight="1">
      <c r="P143" s="27"/>
    </row>
    <row r="144" spans="16:16" ht="14.25" customHeight="1">
      <c r="P144" s="27"/>
    </row>
    <row r="145" spans="16:16" ht="14.25" customHeight="1">
      <c r="P145" s="27"/>
    </row>
    <row r="146" spans="16:16" ht="14.25" customHeight="1">
      <c r="P146" s="27"/>
    </row>
    <row r="147" spans="16:16" ht="14.25" customHeight="1">
      <c r="P147" s="27"/>
    </row>
    <row r="148" spans="16:16" ht="14.25" customHeight="1">
      <c r="P148" s="27"/>
    </row>
    <row r="149" spans="16:16" ht="14.25" customHeight="1">
      <c r="P149" s="27"/>
    </row>
    <row r="150" spans="16:16" ht="14.25" customHeight="1">
      <c r="P150" s="27"/>
    </row>
    <row r="151" spans="16:16" ht="14.25" customHeight="1">
      <c r="P151" s="27"/>
    </row>
    <row r="152" spans="16:16" ht="14.25" customHeight="1">
      <c r="P152" s="27"/>
    </row>
    <row r="153" spans="16:16" ht="14.25" customHeight="1">
      <c r="P153" s="27"/>
    </row>
    <row r="154" spans="16:16" ht="14.25" customHeight="1">
      <c r="P154" s="27"/>
    </row>
    <row r="155" spans="16:16" ht="14.25" customHeight="1">
      <c r="P155" s="27"/>
    </row>
    <row r="156" spans="16:16" ht="14.25" customHeight="1">
      <c r="P156" s="27"/>
    </row>
    <row r="157" spans="16:16" ht="14.25" customHeight="1">
      <c r="P157" s="27"/>
    </row>
    <row r="158" spans="16:16" ht="14.25" customHeight="1">
      <c r="P158" s="27"/>
    </row>
    <row r="159" spans="16:16" ht="14.25" customHeight="1">
      <c r="P159" s="27"/>
    </row>
    <row r="160" spans="16:16" ht="14.25" customHeight="1">
      <c r="P160" s="27"/>
    </row>
    <row r="161" spans="16:16" ht="14.25" customHeight="1">
      <c r="P161" s="27"/>
    </row>
    <row r="162" spans="16:16" ht="14.25" customHeight="1">
      <c r="P162" s="27"/>
    </row>
    <row r="163" spans="16:16" ht="14.25" customHeight="1">
      <c r="P163" s="27"/>
    </row>
    <row r="164" spans="16:16" ht="14.25" customHeight="1">
      <c r="P164" s="27"/>
    </row>
    <row r="165" spans="16:16" ht="14.25" customHeight="1">
      <c r="P165" s="27"/>
    </row>
    <row r="166" spans="16:16" ht="14.25" customHeight="1">
      <c r="P166" s="27"/>
    </row>
    <row r="167" spans="16:16" ht="14.25" customHeight="1">
      <c r="P167" s="27"/>
    </row>
    <row r="168" spans="16:16" ht="14.25" customHeight="1">
      <c r="P168" s="27"/>
    </row>
    <row r="169" spans="16:16" ht="14.25" customHeight="1">
      <c r="P169" s="27"/>
    </row>
    <row r="170" spans="16:16" ht="14.25" customHeight="1">
      <c r="P170" s="27"/>
    </row>
    <row r="171" spans="16:16" ht="14.25" customHeight="1">
      <c r="P171" s="27"/>
    </row>
    <row r="172" spans="16:16" ht="14.25" customHeight="1">
      <c r="P172" s="27"/>
    </row>
    <row r="173" spans="16:16" ht="14.25" customHeight="1">
      <c r="P173" s="27"/>
    </row>
    <row r="174" spans="16:16" ht="14.25" customHeight="1">
      <c r="P174" s="27"/>
    </row>
    <row r="175" spans="16:16" ht="14.25" customHeight="1">
      <c r="P175" s="27"/>
    </row>
    <row r="176" spans="16:16" ht="14.25" customHeight="1">
      <c r="P176" s="27"/>
    </row>
    <row r="177" spans="16:16" ht="14.25" customHeight="1">
      <c r="P177" s="27"/>
    </row>
    <row r="178" spans="16:16" ht="14.25" customHeight="1">
      <c r="P178" s="27"/>
    </row>
    <row r="179" spans="16:16" ht="14.25" customHeight="1">
      <c r="P179" s="27"/>
    </row>
    <row r="180" spans="16:16" ht="14.25" customHeight="1">
      <c r="P180" s="27"/>
    </row>
    <row r="181" spans="16:16" ht="14.25" customHeight="1">
      <c r="P181" s="27"/>
    </row>
    <row r="182" spans="16:16" ht="14.25" customHeight="1">
      <c r="P182" s="27"/>
    </row>
    <row r="183" spans="16:16" ht="14.25" customHeight="1">
      <c r="P183" s="27"/>
    </row>
    <row r="184" spans="16:16" ht="14.25" customHeight="1">
      <c r="P184" s="27"/>
    </row>
    <row r="185" spans="16:16" ht="14.25" customHeight="1">
      <c r="P185" s="27"/>
    </row>
    <row r="186" spans="16:16" ht="14.25" customHeight="1">
      <c r="P186" s="27"/>
    </row>
    <row r="187" spans="16:16" ht="14.25" customHeight="1">
      <c r="P187" s="27"/>
    </row>
    <row r="188" spans="16:16" ht="14.25" customHeight="1">
      <c r="P188" s="27"/>
    </row>
    <row r="189" spans="16:16" ht="14.25" customHeight="1">
      <c r="P189" s="27"/>
    </row>
    <row r="190" spans="16:16" ht="14.25" customHeight="1">
      <c r="P190" s="27"/>
    </row>
    <row r="191" spans="16:16" ht="14.25" customHeight="1">
      <c r="P191" s="27"/>
    </row>
    <row r="192" spans="16:16" ht="14.25" customHeight="1">
      <c r="P192" s="27"/>
    </row>
    <row r="193" spans="16:16" ht="14.25" customHeight="1">
      <c r="P193" s="27"/>
    </row>
    <row r="194" spans="16:16" ht="14.25" customHeight="1">
      <c r="P194" s="27"/>
    </row>
    <row r="195" spans="16:16" ht="14.25" customHeight="1">
      <c r="P195" s="27"/>
    </row>
    <row r="196" spans="16:16" ht="14.25" customHeight="1">
      <c r="P196" s="27"/>
    </row>
    <row r="197" spans="16:16" ht="14.25" customHeight="1">
      <c r="P197" s="27"/>
    </row>
    <row r="198" spans="16:16" ht="14.25" customHeight="1">
      <c r="P198" s="27"/>
    </row>
    <row r="199" spans="16:16" ht="14.25" customHeight="1">
      <c r="P199" s="27"/>
    </row>
    <row r="200" spans="16:16" ht="14.25" customHeight="1">
      <c r="P200" s="27"/>
    </row>
    <row r="201" spans="16:16" ht="14.25" customHeight="1">
      <c r="P201" s="27"/>
    </row>
    <row r="202" spans="16:16" ht="14.25" customHeight="1">
      <c r="P202" s="27"/>
    </row>
    <row r="203" spans="16:16" ht="14.25" customHeight="1">
      <c r="P203" s="27"/>
    </row>
    <row r="204" spans="16:16" ht="14.25" customHeight="1">
      <c r="P204" s="27"/>
    </row>
    <row r="205" spans="16:16" ht="14.25" customHeight="1">
      <c r="P205" s="27"/>
    </row>
    <row r="206" spans="16:16" ht="14.25" customHeight="1">
      <c r="P206" s="27"/>
    </row>
    <row r="207" spans="16:16" ht="14.25" customHeight="1">
      <c r="P207" s="27"/>
    </row>
    <row r="208" spans="16:16" ht="14.25" customHeight="1">
      <c r="P208" s="27"/>
    </row>
    <row r="209" spans="16:16" ht="14.25" customHeight="1">
      <c r="P209" s="27"/>
    </row>
    <row r="210" spans="16:16" ht="14.25" customHeight="1">
      <c r="P210" s="27"/>
    </row>
    <row r="211" spans="16:16" ht="14.25" customHeight="1">
      <c r="P211" s="27"/>
    </row>
    <row r="212" spans="16:16" ht="14.25" customHeight="1">
      <c r="P212" s="27"/>
    </row>
    <row r="213" spans="16:16" ht="14.25" customHeight="1">
      <c r="P213" s="27"/>
    </row>
    <row r="214" spans="16:16" ht="14.25" customHeight="1">
      <c r="P214" s="27"/>
    </row>
    <row r="215" spans="16:16" ht="14.25" customHeight="1">
      <c r="P215" s="27"/>
    </row>
    <row r="216" spans="16:16" ht="14.25" customHeight="1">
      <c r="P216" s="27"/>
    </row>
    <row r="217" spans="16:16" ht="14.25" customHeight="1">
      <c r="P217" s="27"/>
    </row>
    <row r="218" spans="16:16" ht="14.25" customHeight="1">
      <c r="P218" s="27"/>
    </row>
    <row r="219" spans="16:16" ht="14.25" customHeight="1">
      <c r="P219" s="27"/>
    </row>
    <row r="220" spans="16:16" ht="14.25" customHeight="1">
      <c r="P220" s="27"/>
    </row>
    <row r="221" spans="16:16" ht="14.25" customHeight="1">
      <c r="P221" s="27"/>
    </row>
    <row r="222" spans="16:16" ht="14.25" customHeight="1">
      <c r="P222" s="27"/>
    </row>
    <row r="223" spans="16:16" ht="14.25" customHeight="1">
      <c r="P223" s="27"/>
    </row>
    <row r="224" spans="16:16" ht="14.25" customHeight="1">
      <c r="P224" s="27"/>
    </row>
    <row r="225" spans="16:16" ht="14.25" customHeight="1">
      <c r="P225" s="27"/>
    </row>
    <row r="226" spans="16:16" ht="14.25" customHeight="1">
      <c r="P226" s="27"/>
    </row>
    <row r="227" spans="16:16" ht="14.25" customHeight="1">
      <c r="P227" s="27"/>
    </row>
    <row r="228" spans="16:16" ht="14.25" customHeight="1">
      <c r="P228" s="27"/>
    </row>
    <row r="229" spans="16:16" ht="14.25" customHeight="1">
      <c r="P229" s="27"/>
    </row>
    <row r="230" spans="16:16" ht="14.25" customHeight="1">
      <c r="P230" s="27"/>
    </row>
    <row r="231" spans="16:16" ht="14.25" customHeight="1">
      <c r="P231" s="27"/>
    </row>
    <row r="232" spans="16:16" ht="14.25" customHeight="1">
      <c r="P232" s="27"/>
    </row>
    <row r="233" spans="16:16" ht="14.25" customHeight="1">
      <c r="P233" s="27"/>
    </row>
    <row r="234" spans="16:16" ht="14.25" customHeight="1">
      <c r="P234" s="27"/>
    </row>
    <row r="235" spans="16:16" ht="14.25" customHeight="1">
      <c r="P235" s="27"/>
    </row>
    <row r="236" spans="16:16" ht="14.25" customHeight="1">
      <c r="P236" s="27"/>
    </row>
    <row r="237" spans="16:16" ht="14.25" customHeight="1">
      <c r="P237" s="27"/>
    </row>
    <row r="238" spans="16:16" ht="14.25" customHeight="1">
      <c r="P238" s="27"/>
    </row>
    <row r="239" spans="16:16" ht="14.25" customHeight="1">
      <c r="P239" s="27"/>
    </row>
    <row r="240" spans="16:16" ht="14.25" customHeight="1">
      <c r="P240" s="27"/>
    </row>
    <row r="241" spans="16:16" ht="14.25" customHeight="1">
      <c r="P241" s="27"/>
    </row>
    <row r="242" spans="16:16" ht="14.25" customHeight="1">
      <c r="P242" s="27"/>
    </row>
    <row r="243" spans="16:16" ht="14.25" customHeight="1">
      <c r="P243" s="27"/>
    </row>
    <row r="244" spans="16:16" ht="14.25" customHeight="1">
      <c r="P244" s="27"/>
    </row>
    <row r="245" spans="16:16" ht="14.25" customHeight="1">
      <c r="P245" s="27"/>
    </row>
    <row r="246" spans="16:16" ht="14.25" customHeight="1">
      <c r="P246" s="27"/>
    </row>
    <row r="247" spans="16:16" ht="14.25" customHeight="1">
      <c r="P247" s="27"/>
    </row>
    <row r="248" spans="16:16" ht="14.25" customHeight="1">
      <c r="P248" s="27"/>
    </row>
    <row r="249" spans="16:16" ht="14.25" customHeight="1">
      <c r="P249" s="27"/>
    </row>
    <row r="250" spans="16:16" ht="14.25" customHeight="1">
      <c r="P250" s="27"/>
    </row>
    <row r="251" spans="16:16" ht="14.25" customHeight="1">
      <c r="P251" s="27"/>
    </row>
    <row r="252" spans="16:16" ht="14.25" customHeight="1">
      <c r="P252" s="27"/>
    </row>
    <row r="253" spans="16:16" ht="14.25" customHeight="1">
      <c r="P253" s="27"/>
    </row>
    <row r="254" spans="16:16" ht="14.25" customHeight="1">
      <c r="P254" s="27"/>
    </row>
    <row r="255" spans="16:16" ht="14.25" customHeight="1">
      <c r="P255" s="27"/>
    </row>
    <row r="256" spans="16:16" ht="14.25" customHeight="1">
      <c r="P256" s="27"/>
    </row>
    <row r="257" spans="16:16" ht="14.25" customHeight="1">
      <c r="P257" s="27"/>
    </row>
    <row r="258" spans="16:16" ht="14.25" customHeight="1">
      <c r="P258" s="27"/>
    </row>
    <row r="259" spans="16:16" ht="14.25" customHeight="1">
      <c r="P259" s="27"/>
    </row>
    <row r="260" spans="16:16" ht="14.25" customHeight="1">
      <c r="P260" s="27"/>
    </row>
    <row r="261" spans="16:16" ht="14.25" customHeight="1">
      <c r="P261" s="27"/>
    </row>
    <row r="262" spans="16:16" ht="14.25" customHeight="1">
      <c r="P262" s="27"/>
    </row>
    <row r="263" spans="16:16" ht="14.25" customHeight="1">
      <c r="P263" s="27"/>
    </row>
    <row r="264" spans="16:16" ht="14.25" customHeight="1">
      <c r="P264" s="27"/>
    </row>
    <row r="265" spans="16:16" ht="14.25" customHeight="1">
      <c r="P265" s="27"/>
    </row>
    <row r="266" spans="16:16" ht="14.25" customHeight="1">
      <c r="P266" s="27"/>
    </row>
    <row r="267" spans="16:16" ht="14.25" customHeight="1">
      <c r="P267" s="27"/>
    </row>
    <row r="268" spans="16:16" ht="14.25" customHeight="1">
      <c r="P268" s="27"/>
    </row>
    <row r="269" spans="16:16" ht="14.25" customHeight="1">
      <c r="P269" s="27"/>
    </row>
    <row r="270" spans="16:16" ht="14.25" customHeight="1">
      <c r="P270" s="27"/>
    </row>
    <row r="271" spans="16:16" ht="14.25" customHeight="1">
      <c r="P271" s="27"/>
    </row>
    <row r="272" spans="16:16" ht="14.25" customHeight="1">
      <c r="P272" s="27"/>
    </row>
    <row r="273" spans="16:16" ht="14.25" customHeight="1">
      <c r="P273" s="27"/>
    </row>
    <row r="274" spans="16:16" ht="14.25" customHeight="1">
      <c r="P274" s="27"/>
    </row>
    <row r="275" spans="16:16" ht="14.25" customHeight="1">
      <c r="P275" s="27"/>
    </row>
    <row r="276" spans="16:16" ht="14.25" customHeight="1">
      <c r="P276" s="27"/>
    </row>
    <row r="277" spans="16:16" ht="14.25" customHeight="1">
      <c r="P277" s="27"/>
    </row>
    <row r="278" spans="16:16" ht="14.25" customHeight="1">
      <c r="P278" s="27"/>
    </row>
    <row r="279" spans="16:16" ht="14.25" customHeight="1">
      <c r="P279" s="27"/>
    </row>
    <row r="280" spans="16:16" ht="14.25" customHeight="1">
      <c r="P280" s="27"/>
    </row>
    <row r="281" spans="16:16" ht="14.25" customHeight="1">
      <c r="P281" s="27"/>
    </row>
    <row r="282" spans="16:16" ht="14.25" customHeight="1">
      <c r="P282" s="27"/>
    </row>
    <row r="283" spans="16:16" ht="14.25" customHeight="1">
      <c r="P283" s="27"/>
    </row>
    <row r="284" spans="16:16" ht="14.25" customHeight="1">
      <c r="P284" s="27"/>
    </row>
    <row r="285" spans="16:16" ht="14.25" customHeight="1">
      <c r="P285" s="27"/>
    </row>
    <row r="286" spans="16:16" ht="14.25" customHeight="1">
      <c r="P286" s="27"/>
    </row>
    <row r="287" spans="16:16" ht="14.25" customHeight="1">
      <c r="P287" s="27"/>
    </row>
    <row r="288" spans="16:16" ht="14.25" customHeight="1">
      <c r="P288" s="27"/>
    </row>
    <row r="289" spans="16:16" ht="14.25" customHeight="1">
      <c r="P289" s="27"/>
    </row>
    <row r="290" spans="16:16" ht="14.25" customHeight="1">
      <c r="P290" s="27"/>
    </row>
    <row r="291" spans="16:16" ht="14.25" customHeight="1">
      <c r="P291" s="27"/>
    </row>
    <row r="292" spans="16:16" ht="14.25" customHeight="1">
      <c r="P292" s="27"/>
    </row>
    <row r="293" spans="16:16" ht="15.75" customHeight="1"/>
    <row r="294" spans="16:16" ht="15.75" customHeight="1"/>
    <row r="295" spans="16:16" ht="15.75" customHeight="1"/>
    <row r="296" spans="16:16" ht="15.75" customHeight="1"/>
    <row r="297" spans="16:16" ht="15.75" customHeight="1"/>
    <row r="298" spans="16:16" ht="15.75" customHeight="1"/>
    <row r="299" spans="16:16" ht="15.75" customHeight="1"/>
    <row r="300" spans="16:16" ht="15.75" customHeight="1"/>
    <row r="301" spans="16:16" ht="15.75" customHeight="1"/>
    <row r="302" spans="16:16" ht="15.75" customHeight="1"/>
    <row r="303" spans="16:16" ht="15.75" customHeight="1"/>
    <row r="304" spans="16:1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6">
    <mergeCell ref="N48:O55"/>
    <mergeCell ref="J30:L37"/>
    <mergeCell ref="N30:O37"/>
    <mergeCell ref="P30:P33"/>
    <mergeCell ref="P34:P37"/>
    <mergeCell ref="F36:G36"/>
    <mergeCell ref="F45:G45"/>
    <mergeCell ref="F46:G46"/>
    <mergeCell ref="F37:G37"/>
    <mergeCell ref="F38:G38"/>
    <mergeCell ref="K38:M38"/>
    <mergeCell ref="J39:L46"/>
    <mergeCell ref="N39:O46"/>
    <mergeCell ref="P39:P42"/>
    <mergeCell ref="P43:P46"/>
    <mergeCell ref="P48:P51"/>
    <mergeCell ref="P52:P55"/>
    <mergeCell ref="R3:S3"/>
    <mergeCell ref="P7:P10"/>
    <mergeCell ref="B9:C9"/>
    <mergeCell ref="F9:G9"/>
    <mergeCell ref="A1:P1"/>
    <mergeCell ref="B2:E2"/>
    <mergeCell ref="F2:I2"/>
    <mergeCell ref="J2:M2"/>
    <mergeCell ref="N2:O2"/>
    <mergeCell ref="A3:A11"/>
    <mergeCell ref="J3:L10"/>
    <mergeCell ref="K11:M11"/>
    <mergeCell ref="F10:G10"/>
    <mergeCell ref="F11:G11"/>
    <mergeCell ref="A12:A20"/>
    <mergeCell ref="J12:L19"/>
    <mergeCell ref="N12:O19"/>
    <mergeCell ref="P12:P15"/>
    <mergeCell ref="A30:A38"/>
    <mergeCell ref="N3:O10"/>
    <mergeCell ref="P3:P6"/>
    <mergeCell ref="N21:O28"/>
    <mergeCell ref="P21:P24"/>
    <mergeCell ref="P25:P28"/>
    <mergeCell ref="F27:G27"/>
    <mergeCell ref="K29:M29"/>
    <mergeCell ref="F28:G28"/>
    <mergeCell ref="F29:G29"/>
    <mergeCell ref="P16:P19"/>
    <mergeCell ref="K20:M20"/>
    <mergeCell ref="A39:A47"/>
    <mergeCell ref="A48:A56"/>
    <mergeCell ref="F56:G56"/>
    <mergeCell ref="K56:M56"/>
    <mergeCell ref="B11:C11"/>
    <mergeCell ref="B18:C18"/>
    <mergeCell ref="A21:A29"/>
    <mergeCell ref="B27:C27"/>
    <mergeCell ref="B29:C29"/>
    <mergeCell ref="B36:C36"/>
    <mergeCell ref="B38:C38"/>
    <mergeCell ref="B47:C47"/>
    <mergeCell ref="B54:C54"/>
    <mergeCell ref="F54:G54"/>
    <mergeCell ref="F55:G55"/>
    <mergeCell ref="B45:C45"/>
    <mergeCell ref="F47:G47"/>
    <mergeCell ref="K47:M47"/>
    <mergeCell ref="J48:L55"/>
    <mergeCell ref="F18:G18"/>
    <mergeCell ref="F19:G19"/>
    <mergeCell ref="J21:L28"/>
    <mergeCell ref="B20:C20"/>
    <mergeCell ref="F20:G20"/>
    <mergeCell ref="J84:L91"/>
    <mergeCell ref="N84:O91"/>
    <mergeCell ref="P84:P87"/>
    <mergeCell ref="P88:P91"/>
    <mergeCell ref="F90:G90"/>
    <mergeCell ref="K92:M92"/>
    <mergeCell ref="J75:L82"/>
    <mergeCell ref="N75:O82"/>
    <mergeCell ref="P75:P78"/>
    <mergeCell ref="P79:P82"/>
    <mergeCell ref="K83:M83"/>
    <mergeCell ref="F63:G63"/>
    <mergeCell ref="F64:G64"/>
    <mergeCell ref="B56:C56"/>
    <mergeCell ref="A57:A65"/>
    <mergeCell ref="J57:L64"/>
    <mergeCell ref="N57:O64"/>
    <mergeCell ref="P57:P60"/>
    <mergeCell ref="P61:P64"/>
    <mergeCell ref="B63:C63"/>
    <mergeCell ref="K65:M65"/>
    <mergeCell ref="B72:C72"/>
    <mergeCell ref="F72:G72"/>
    <mergeCell ref="B65:C65"/>
    <mergeCell ref="F65:G65"/>
    <mergeCell ref="A66:A74"/>
    <mergeCell ref="J66:L73"/>
    <mergeCell ref="N66:O73"/>
    <mergeCell ref="P66:P69"/>
    <mergeCell ref="P70:P73"/>
    <mergeCell ref="K74:M74"/>
    <mergeCell ref="B74:C74"/>
    <mergeCell ref="B81:C81"/>
    <mergeCell ref="A84:A92"/>
    <mergeCell ref="B90:C90"/>
    <mergeCell ref="B92:C92"/>
    <mergeCell ref="B83:C83"/>
    <mergeCell ref="F83:G83"/>
    <mergeCell ref="F73:G73"/>
    <mergeCell ref="F74:G74"/>
    <mergeCell ref="A75:A83"/>
    <mergeCell ref="F91:G91"/>
    <mergeCell ref="F92:G92"/>
    <mergeCell ref="F81:G81"/>
    <mergeCell ref="F82:G8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K10</vt:lpstr>
      <vt:lpstr>K11</vt:lpstr>
      <vt:lpstr>K12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Quốc Anh Lê</cp:lastModifiedBy>
  <dcterms:modified xsi:type="dcterms:W3CDTF">2021-12-05T14:57:45Z</dcterms:modified>
</cp:coreProperties>
</file>