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oca\Desktop\T12\"/>
    </mc:Choice>
  </mc:AlternateContent>
  <bookViews>
    <workbookView xWindow="-110" yWindow="-110" windowWidth="19420" windowHeight="10560"/>
  </bookViews>
  <sheets>
    <sheet name="K10" sheetId="1" r:id="rId1"/>
    <sheet name="K11" sheetId="2" r:id="rId2"/>
    <sheet name="K12" sheetId="5" r:id="rId3"/>
  </sheets>
  <calcPr calcId="162913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5" l="1"/>
  <c r="I88" i="5"/>
  <c r="I87" i="5"/>
  <c r="E87" i="5"/>
  <c r="I86" i="5"/>
  <c r="E86" i="5"/>
  <c r="I85" i="5"/>
  <c r="E85" i="5"/>
  <c r="D92" i="5" s="1"/>
  <c r="P88" i="5" s="1"/>
  <c r="R14" i="5" s="1"/>
  <c r="I80" i="5"/>
  <c r="I79" i="5"/>
  <c r="I78" i="5"/>
  <c r="E78" i="5"/>
  <c r="I77" i="5"/>
  <c r="E77" i="5"/>
  <c r="I76" i="5"/>
  <c r="H83" i="5" s="1"/>
  <c r="E76" i="5"/>
  <c r="D83" i="5" s="1"/>
  <c r="P79" i="5" s="1"/>
  <c r="R13" i="5" s="1"/>
  <c r="I71" i="5"/>
  <c r="I70" i="5"/>
  <c r="I69" i="5"/>
  <c r="E69" i="5"/>
  <c r="I68" i="5"/>
  <c r="E68" i="5"/>
  <c r="I67" i="5"/>
  <c r="H74" i="5" s="1"/>
  <c r="E67" i="5"/>
  <c r="D74" i="5" s="1"/>
  <c r="P70" i="5" s="1"/>
  <c r="R12" i="5" s="1"/>
  <c r="H65" i="5"/>
  <c r="I62" i="5"/>
  <c r="I61" i="5"/>
  <c r="I60" i="5"/>
  <c r="E60" i="5"/>
  <c r="I59" i="5"/>
  <c r="E59" i="5"/>
  <c r="I58" i="5"/>
  <c r="E58" i="5"/>
  <c r="D65" i="5" s="1"/>
  <c r="P61" i="5" s="1"/>
  <c r="R11" i="5" s="1"/>
  <c r="I53" i="5"/>
  <c r="I52" i="5"/>
  <c r="I51" i="5"/>
  <c r="E51" i="5"/>
  <c r="I50" i="5"/>
  <c r="E50" i="5"/>
  <c r="I49" i="5"/>
  <c r="H56" i="5" s="1"/>
  <c r="E49" i="5"/>
  <c r="D56" i="5" s="1"/>
  <c r="P52" i="5" s="1"/>
  <c r="R10" i="5" s="1"/>
  <c r="I44" i="5"/>
  <c r="I43" i="5"/>
  <c r="I42" i="5"/>
  <c r="E42" i="5"/>
  <c r="I41" i="5"/>
  <c r="E41" i="5"/>
  <c r="I40" i="5"/>
  <c r="H47" i="5" s="1"/>
  <c r="E40" i="5"/>
  <c r="D47" i="5" s="1"/>
  <c r="P43" i="5" s="1"/>
  <c r="R9" i="5" s="1"/>
  <c r="D38" i="5"/>
  <c r="P34" i="5" s="1"/>
  <c r="R8" i="5" s="1"/>
  <c r="I35" i="5"/>
  <c r="I34" i="5"/>
  <c r="I33" i="5"/>
  <c r="E33" i="5"/>
  <c r="I32" i="5"/>
  <c r="E32" i="5"/>
  <c r="I31" i="5"/>
  <c r="H38" i="5" s="1"/>
  <c r="E31" i="5"/>
  <c r="I26" i="5"/>
  <c r="I25" i="5"/>
  <c r="I24" i="5"/>
  <c r="E24" i="5"/>
  <c r="I23" i="5"/>
  <c r="E23" i="5"/>
  <c r="I22" i="5"/>
  <c r="H29" i="5" s="1"/>
  <c r="E22" i="5"/>
  <c r="D29" i="5" s="1"/>
  <c r="P25" i="5" s="1"/>
  <c r="R7" i="5" s="1"/>
  <c r="I17" i="5"/>
  <c r="I16" i="5"/>
  <c r="I15" i="5"/>
  <c r="E15" i="5"/>
  <c r="I14" i="5"/>
  <c r="E14" i="5"/>
  <c r="I13" i="5"/>
  <c r="H20" i="5" s="1"/>
  <c r="E13" i="5"/>
  <c r="D20" i="5" s="1"/>
  <c r="P16" i="5" s="1"/>
  <c r="R6" i="5" s="1"/>
  <c r="I8" i="5"/>
  <c r="I7" i="5"/>
  <c r="I6" i="5"/>
  <c r="E6" i="5"/>
  <c r="I5" i="5"/>
  <c r="E5" i="5"/>
  <c r="I4" i="5"/>
  <c r="H11" i="5" s="1"/>
  <c r="E4" i="5"/>
  <c r="D11" i="5" s="1"/>
  <c r="P7" i="5" s="1"/>
  <c r="R5" i="5" s="1"/>
  <c r="P11" i="5" l="1"/>
  <c r="S5" i="5"/>
  <c r="P3" i="5" s="1"/>
  <c r="S8" i="5"/>
  <c r="P30" i="5" s="1"/>
  <c r="P38" i="5"/>
  <c r="S10" i="5"/>
  <c r="P48" i="5" s="1"/>
  <c r="P56" i="5"/>
  <c r="P92" i="5"/>
  <c r="S14" i="5"/>
  <c r="P84" i="5" s="1"/>
  <c r="S6" i="5"/>
  <c r="P12" i="5" s="1"/>
  <c r="P20" i="5"/>
  <c r="S11" i="5"/>
  <c r="P57" i="5" s="1"/>
  <c r="P65" i="5"/>
  <c r="P74" i="5"/>
  <c r="S12" i="5"/>
  <c r="P66" i="5" s="1"/>
  <c r="S13" i="5"/>
  <c r="P75" i="5" s="1"/>
  <c r="P83" i="5"/>
  <c r="P29" i="5"/>
  <c r="S7" i="5"/>
  <c r="P21" i="5" s="1"/>
  <c r="P47" i="5"/>
  <c r="S9" i="5"/>
  <c r="P39" i="5" s="1"/>
  <c r="P110" i="1"/>
  <c r="P101" i="1"/>
  <c r="I89" i="2" l="1"/>
  <c r="I88" i="2"/>
  <c r="I87" i="2"/>
  <c r="E87" i="2"/>
  <c r="I86" i="2"/>
  <c r="H92" i="2" s="1"/>
  <c r="E86" i="2"/>
  <c r="I85" i="2"/>
  <c r="E85" i="2"/>
  <c r="D92" i="2" s="1"/>
  <c r="P88" i="2" s="1"/>
  <c r="R14" i="2" s="1"/>
  <c r="D83" i="2"/>
  <c r="P79" i="2" s="1"/>
  <c r="R13" i="2" s="1"/>
  <c r="I80" i="2"/>
  <c r="I79" i="2"/>
  <c r="I78" i="2"/>
  <c r="E78" i="2"/>
  <c r="I77" i="2"/>
  <c r="E77" i="2"/>
  <c r="I76" i="2"/>
  <c r="H83" i="2" s="1"/>
  <c r="E76" i="2"/>
  <c r="I71" i="2"/>
  <c r="I70" i="2"/>
  <c r="I69" i="2"/>
  <c r="H74" i="2" s="1"/>
  <c r="E69" i="2"/>
  <c r="I68" i="2"/>
  <c r="E68" i="2"/>
  <c r="I67" i="2"/>
  <c r="E67" i="2"/>
  <c r="D74" i="2" s="1"/>
  <c r="P70" i="2" s="1"/>
  <c r="R12" i="2" s="1"/>
  <c r="I62" i="2"/>
  <c r="I61" i="2"/>
  <c r="I60" i="2"/>
  <c r="E60" i="2"/>
  <c r="I59" i="2"/>
  <c r="E59" i="2"/>
  <c r="D65" i="2" s="1"/>
  <c r="I58" i="2"/>
  <c r="H65" i="2" s="1"/>
  <c r="E58" i="2"/>
  <c r="I53" i="2"/>
  <c r="I52" i="2"/>
  <c r="I51" i="2"/>
  <c r="E51" i="2"/>
  <c r="I50" i="2"/>
  <c r="E50" i="2"/>
  <c r="I49" i="2"/>
  <c r="H56" i="2" s="1"/>
  <c r="E49" i="2"/>
  <c r="D56" i="2" s="1"/>
  <c r="P52" i="2" s="1"/>
  <c r="R10" i="2" s="1"/>
  <c r="I44" i="2"/>
  <c r="I43" i="2"/>
  <c r="I42" i="2"/>
  <c r="E42" i="2"/>
  <c r="D47" i="2" s="1"/>
  <c r="I41" i="2"/>
  <c r="E41" i="2"/>
  <c r="I40" i="2"/>
  <c r="H47" i="2" s="1"/>
  <c r="E40" i="2"/>
  <c r="H38" i="2"/>
  <c r="I35" i="2"/>
  <c r="I34" i="2"/>
  <c r="I33" i="2"/>
  <c r="E33" i="2"/>
  <c r="I32" i="2"/>
  <c r="E32" i="2"/>
  <c r="I31" i="2"/>
  <c r="E31" i="2"/>
  <c r="D38" i="2" s="1"/>
  <c r="P34" i="2" s="1"/>
  <c r="R8" i="2" s="1"/>
  <c r="I26" i="2"/>
  <c r="I25" i="2"/>
  <c r="I24" i="2"/>
  <c r="E24" i="2"/>
  <c r="I23" i="2"/>
  <c r="E23" i="2"/>
  <c r="I22" i="2"/>
  <c r="H29" i="2" s="1"/>
  <c r="E22" i="2"/>
  <c r="D29" i="2" s="1"/>
  <c r="P25" i="2" s="1"/>
  <c r="R7" i="2" s="1"/>
  <c r="I17" i="2"/>
  <c r="I16" i="2"/>
  <c r="I15" i="2"/>
  <c r="E15" i="2"/>
  <c r="I14" i="2"/>
  <c r="H20" i="2" s="1"/>
  <c r="E14" i="2"/>
  <c r="I13" i="2"/>
  <c r="E13" i="2"/>
  <c r="D20" i="2" s="1"/>
  <c r="P16" i="2" s="1"/>
  <c r="R6" i="2" s="1"/>
  <c r="D11" i="2"/>
  <c r="I8" i="2"/>
  <c r="I7" i="2"/>
  <c r="I6" i="2"/>
  <c r="E6" i="2"/>
  <c r="I5" i="2"/>
  <c r="E5" i="2"/>
  <c r="I4" i="2"/>
  <c r="H11" i="2" s="1"/>
  <c r="E4" i="2"/>
  <c r="I107" i="1"/>
  <c r="I106" i="1"/>
  <c r="I105" i="1"/>
  <c r="I103" i="1"/>
  <c r="I104" i="1"/>
  <c r="H110" i="1"/>
  <c r="E103" i="1"/>
  <c r="E104" i="1"/>
  <c r="E105" i="1"/>
  <c r="D110" i="1"/>
  <c r="P106" i="1"/>
  <c r="R16" i="1"/>
  <c r="I98" i="1"/>
  <c r="I97" i="1"/>
  <c r="I96" i="1"/>
  <c r="E96" i="1"/>
  <c r="I95" i="1"/>
  <c r="I94" i="1"/>
  <c r="H101" i="1"/>
  <c r="E95" i="1"/>
  <c r="E94" i="1"/>
  <c r="D101" i="1"/>
  <c r="I89" i="1"/>
  <c r="I88" i="1"/>
  <c r="I87" i="1"/>
  <c r="I85" i="1"/>
  <c r="I86" i="1"/>
  <c r="H92" i="1"/>
  <c r="E87" i="1"/>
  <c r="E86" i="1"/>
  <c r="E85" i="1"/>
  <c r="I80" i="1"/>
  <c r="I79" i="1"/>
  <c r="I76" i="1"/>
  <c r="I77" i="1"/>
  <c r="I78" i="1"/>
  <c r="H83" i="1"/>
  <c r="E78" i="1"/>
  <c r="E77" i="1"/>
  <c r="E76" i="1"/>
  <c r="D83" i="1"/>
  <c r="P79" i="1"/>
  <c r="R13" i="1"/>
  <c r="P83" i="1"/>
  <c r="I71" i="1"/>
  <c r="H74" i="1" s="1"/>
  <c r="P70" i="1" s="1"/>
  <c r="R12" i="1" s="1"/>
  <c r="I70" i="1"/>
  <c r="I69" i="1"/>
  <c r="E69" i="1"/>
  <c r="I68" i="1"/>
  <c r="I67" i="1"/>
  <c r="E68" i="1"/>
  <c r="E67" i="1"/>
  <c r="D74" i="1"/>
  <c r="I62" i="1"/>
  <c r="I61" i="1"/>
  <c r="I60" i="1"/>
  <c r="E60" i="1"/>
  <c r="I59" i="1"/>
  <c r="E59" i="1"/>
  <c r="I58" i="1"/>
  <c r="H65" i="1"/>
  <c r="E58" i="1"/>
  <c r="D65" i="1"/>
  <c r="P61" i="1"/>
  <c r="R11" i="1"/>
  <c r="P65" i="1"/>
  <c r="I53" i="1"/>
  <c r="I52" i="1"/>
  <c r="I51" i="1"/>
  <c r="E51" i="1"/>
  <c r="I50" i="1"/>
  <c r="E50" i="1"/>
  <c r="I49" i="1"/>
  <c r="E49" i="1"/>
  <c r="I44" i="1"/>
  <c r="I43" i="1"/>
  <c r="I42" i="1"/>
  <c r="I40" i="1"/>
  <c r="I41" i="1"/>
  <c r="H47" i="1"/>
  <c r="E42" i="1"/>
  <c r="E41" i="1"/>
  <c r="E40" i="1"/>
  <c r="D47" i="1"/>
  <c r="I35" i="1"/>
  <c r="I34" i="1"/>
  <c r="I33" i="1"/>
  <c r="I31" i="1"/>
  <c r="I32" i="1"/>
  <c r="H38" i="1"/>
  <c r="E33" i="1"/>
  <c r="E32" i="1"/>
  <c r="E31" i="1"/>
  <c r="I26" i="1"/>
  <c r="I25" i="1"/>
  <c r="I24" i="1"/>
  <c r="E24" i="1"/>
  <c r="I23" i="1"/>
  <c r="I22" i="1"/>
  <c r="H29" i="1"/>
  <c r="E23" i="1"/>
  <c r="E22" i="1"/>
  <c r="D29" i="1"/>
  <c r="I17" i="1"/>
  <c r="I13" i="1"/>
  <c r="I14" i="1"/>
  <c r="I15" i="1"/>
  <c r="I16" i="1"/>
  <c r="H20" i="1"/>
  <c r="E15" i="1"/>
  <c r="E14" i="1"/>
  <c r="E13" i="1"/>
  <c r="D20" i="1"/>
  <c r="I8" i="1"/>
  <c r="I7" i="1"/>
  <c r="I6" i="1"/>
  <c r="E6" i="1"/>
  <c r="E4" i="1"/>
  <c r="E5" i="1"/>
  <c r="D11" i="1"/>
  <c r="I4" i="1"/>
  <c r="I5" i="1"/>
  <c r="H11" i="1"/>
  <c r="P7" i="1"/>
  <c r="R5" i="1"/>
  <c r="D92" i="1"/>
  <c r="P88" i="1"/>
  <c r="R14" i="1"/>
  <c r="H56" i="1"/>
  <c r="D56" i="1"/>
  <c r="P52" i="1"/>
  <c r="R10" i="1"/>
  <c r="P56" i="1"/>
  <c r="D38" i="1"/>
  <c r="P34" i="1"/>
  <c r="R8" i="1"/>
  <c r="P38" i="1"/>
  <c r="P92" i="1"/>
  <c r="P16" i="1"/>
  <c r="R6" i="1"/>
  <c r="P20" i="1"/>
  <c r="P25" i="1"/>
  <c r="R7" i="1"/>
  <c r="P43" i="1"/>
  <c r="R9" i="1"/>
  <c r="P47" i="1"/>
  <c r="P97" i="1"/>
  <c r="R15" i="1"/>
  <c r="P29" i="1"/>
  <c r="P11" i="1"/>
  <c r="S13" i="1" l="1"/>
  <c r="P75" i="1" s="1"/>
  <c r="S16" i="1"/>
  <c r="P102" i="1" s="1"/>
  <c r="S14" i="1"/>
  <c r="P84" i="1" s="1"/>
  <c r="S5" i="1"/>
  <c r="P3" i="1" s="1"/>
  <c r="S12" i="1"/>
  <c r="P66" i="1" s="1"/>
  <c r="P74" i="1"/>
  <c r="S9" i="1"/>
  <c r="P39" i="1" s="1"/>
  <c r="S10" i="1"/>
  <c r="P48" i="1" s="1"/>
  <c r="S11" i="1"/>
  <c r="P57" i="1" s="1"/>
  <c r="S8" i="1"/>
  <c r="P30" i="1" s="1"/>
  <c r="S15" i="1"/>
  <c r="P93" i="1" s="1"/>
  <c r="S6" i="1"/>
  <c r="P12" i="1" s="1"/>
  <c r="S7" i="1"/>
  <c r="P21" i="1" s="1"/>
  <c r="P29" i="2"/>
  <c r="P56" i="2"/>
  <c r="P83" i="2"/>
  <c r="P61" i="2"/>
  <c r="R11" i="2" s="1"/>
  <c r="P20" i="2"/>
  <c r="P38" i="2"/>
  <c r="P74" i="2"/>
  <c r="P92" i="2"/>
  <c r="P43" i="2"/>
  <c r="R9" i="2" s="1"/>
  <c r="P7" i="2"/>
  <c r="R5" i="2" s="1"/>
  <c r="S10" i="2" s="1"/>
  <c r="P48" i="2" s="1"/>
  <c r="P47" i="2" l="1"/>
  <c r="S9" i="2"/>
  <c r="P39" i="2" s="1"/>
  <c r="S14" i="2"/>
  <c r="P84" i="2" s="1"/>
  <c r="S13" i="2"/>
  <c r="P75" i="2" s="1"/>
  <c r="S7" i="2"/>
  <c r="P21" i="2" s="1"/>
  <c r="P65" i="2"/>
  <c r="S11" i="2"/>
  <c r="P57" i="2" s="1"/>
  <c r="S12" i="2"/>
  <c r="P66" i="2" s="1"/>
  <c r="S8" i="2"/>
  <c r="P30" i="2" s="1"/>
  <c r="S5" i="2"/>
  <c r="P3" i="2" s="1"/>
  <c r="P11" i="2"/>
  <c r="S6" i="2"/>
  <c r="P12" i="2" s="1"/>
</calcChain>
</file>

<file path=xl/sharedStrings.xml><?xml version="1.0" encoding="utf-8"?>
<sst xmlns="http://schemas.openxmlformats.org/spreadsheetml/2006/main" count="700" uniqueCount="83">
  <si>
    <t>cái</t>
  </si>
  <si>
    <t>Điểm</t>
  </si>
  <si>
    <t>Lớp</t>
  </si>
  <si>
    <t>Toàn A</t>
  </si>
  <si>
    <t>Tổng</t>
  </si>
  <si>
    <t xml:space="preserve">Điểm  </t>
  </si>
  <si>
    <t>Tiết B</t>
  </si>
  <si>
    <t>Tiết C</t>
  </si>
  <si>
    <t>TỔNG</t>
  </si>
  <si>
    <t>(+)</t>
  </si>
  <si>
    <t>(-)</t>
  </si>
  <si>
    <t>BCH và 
Giám thị</t>
  </si>
  <si>
    <t>Vi phạm trong Sổ đầu bài và Sổ trực cờ đỏ</t>
  </si>
  <si>
    <t>Điểm cộng</t>
  </si>
  <si>
    <t>Điểm trừ</t>
  </si>
  <si>
    <t>12.1
Thầy Dũng 
(Toán)</t>
  </si>
  <si>
    <t>12.2
Cô Thi
(Toán)</t>
  </si>
  <si>
    <t>12.4
Cô Lai (Hóa)</t>
  </si>
  <si>
    <t xml:space="preserve">12.7
Cô Hoa
(Địa) </t>
  </si>
  <si>
    <t>12.8
Cô Loan  (Lí)</t>
  </si>
  <si>
    <t>12.9
Cô Linh
(Sinh)</t>
  </si>
  <si>
    <t>12.10
Cô Hòa
(Toán)</t>
  </si>
  <si>
    <t>12.6
Cô Ngọc Ánh
(Toán)</t>
  </si>
  <si>
    <t>12.5
Thầy Sơn
(Lí)</t>
  </si>
  <si>
    <t>12.3
Cô Yến Trang
(Hóa)</t>
  </si>
  <si>
    <t>10.11
C Huế
(Hóa)</t>
  </si>
  <si>
    <t>10.1
T Trị 
(C. Nghệ)</t>
  </si>
  <si>
    <t>10.3
T. An
(Hóa)</t>
  </si>
  <si>
    <t>10.6
C. Vi
(Sinh)</t>
  </si>
  <si>
    <t>10.8
T. Vinh
(Lý)</t>
  </si>
  <si>
    <t>10.10
C. Hằng
(Hóa)</t>
  </si>
  <si>
    <t>11.5
T. Hồ
(Toán)</t>
  </si>
  <si>
    <t>Điểm</t>
  </si>
  <si>
    <t>Hạng</t>
  </si>
  <si>
    <t>11.1
T. Thuận (C. Nghệ)</t>
  </si>
  <si>
    <t xml:space="preserve">11.2
P. Thảo
(C. Nghệ)
</t>
  </si>
  <si>
    <t>11.3
C. Phượng  
(Hóa)</t>
  </si>
  <si>
    <t>11.6
C. Tuyền 
(Toán)</t>
  </si>
  <si>
    <t>11.7
     C.Nhung     (C. Nghệ)</t>
  </si>
  <si>
    <t>11.8
C Lan
(Toán)</t>
  </si>
  <si>
    <t>11.9
C Trang 
(Lý)</t>
  </si>
  <si>
    <t xml:space="preserve">10.2
C. Thanh 
(Hóa)
</t>
  </si>
  <si>
    <t xml:space="preserve">10.7
T. Tú
(T. Dục) </t>
  </si>
  <si>
    <t>Tuần 12</t>
  </si>
  <si>
    <r>
      <t xml:space="preserve">Vũ(P- F0), </t>
    </r>
    <r>
      <rPr>
        <sz val="12"/>
        <color rgb="FFFF0000"/>
        <rFont val="Times New Roman"/>
        <family val="1"/>
      </rPr>
      <t>Hân(P), Anh(K)</t>
    </r>
  </si>
  <si>
    <r>
      <t xml:space="preserve">An(P- mạng yếu), Trang(P- cúp điện), </t>
    </r>
    <r>
      <rPr>
        <sz val="12"/>
        <color rgb="FFFF0000"/>
        <rFont val="Times New Roman"/>
        <family val="1"/>
      </rPr>
      <t>Trang(2P), Dung(P)</t>
    </r>
  </si>
  <si>
    <r>
      <rPr>
        <sz val="12"/>
        <color rgb="FFFF0000"/>
        <rFont val="Times New Roman"/>
        <family val="1"/>
      </rPr>
      <t>Thảo(P)</t>
    </r>
    <r>
      <rPr>
        <sz val="12"/>
        <color indexed="8"/>
        <rFont val="Times New Roman"/>
        <family val="1"/>
      </rPr>
      <t>, Tâm(P- cúp điện), Thy(P- cúp điện)</t>
    </r>
  </si>
  <si>
    <t>K.Ngân(P- cúp điện), Duy(P- lỗi Teams), Tuyền(3P- nhập viện)</t>
  </si>
  <si>
    <r>
      <rPr>
        <sz val="12"/>
        <color theme="1"/>
        <rFont val="Times New Roman"/>
        <family val="1"/>
      </rPr>
      <t>Trang(P- mất điện)</t>
    </r>
    <r>
      <rPr>
        <sz val="12"/>
        <color rgb="FFFF0000"/>
        <rFont val="Times New Roman"/>
        <family val="1"/>
      </rPr>
      <t>, Trang(P-làm giấy khai sinh)</t>
    </r>
  </si>
  <si>
    <r>
      <t xml:space="preserve">Trâm(4P- có tang), </t>
    </r>
    <r>
      <rPr>
        <sz val="12"/>
        <color rgb="FFFF0000"/>
        <rFont val="Times New Roman"/>
        <family val="1"/>
      </rPr>
      <t>My(K-ngủ quên), Thy(P-gia đình bận việc)</t>
    </r>
    <r>
      <rPr>
        <sz val="12"/>
        <rFont val="Times New Roman"/>
        <family val="1"/>
      </rPr>
      <t>; Bình(máy hư)</t>
    </r>
  </si>
  <si>
    <t xml:space="preserve"> Trúc(trễ- do wifi), Ánh(P- cúp điện), Trúc(P- cúp điện), Diễm(P- có tang)</t>
  </si>
  <si>
    <t>Thư, Quỳnh (trễ-mạng yếu)</t>
  </si>
  <si>
    <t>Giang(P- mạng yếu), Giang (2P- lỗi wifi)</t>
  </si>
  <si>
    <r>
      <rPr>
        <sz val="12"/>
        <color indexed="10"/>
        <rFont val="Times New Roman"/>
        <family val="1"/>
      </rPr>
      <t>Hương(P), Tâm (P), Châm(P), Trúc (P)- làm CCCD,</t>
    </r>
    <r>
      <rPr>
        <sz val="12"/>
        <color indexed="63"/>
        <rFont val="Times New Roman"/>
        <family val="1"/>
      </rPr>
      <t xml:space="preserve"> Tâm cúp điện (P)</t>
    </r>
    <r>
      <rPr>
        <sz val="12"/>
        <color indexed="10"/>
        <rFont val="Times New Roman"/>
        <family val="1"/>
      </rPr>
      <t>, Thảo (P)- khám bệnh</t>
    </r>
    <r>
      <rPr>
        <sz val="12"/>
        <color indexed="8"/>
        <rFont val="Times New Roman"/>
        <family val="1"/>
      </rPr>
      <t>, Hương trễ cúp điện, Nam (P) lỗi mạng</t>
    </r>
  </si>
  <si>
    <r>
      <t>Kiên trễ mạng yếu, Châu (P)- điện thoại hư, Ý mạng yếu,</t>
    </r>
    <r>
      <rPr>
        <sz val="12"/>
        <color indexed="10"/>
        <rFont val="Times New Roman"/>
        <family val="1"/>
      </rPr>
      <t xml:space="preserve"> Bình (P)</t>
    </r>
  </si>
  <si>
    <r>
      <t>, Như(2)-(trễ- mạng yếu); Như , Phúc( mạng yếu),</t>
    </r>
    <r>
      <rPr>
        <sz val="12"/>
        <color indexed="10"/>
        <rFont val="Times New Roman"/>
        <family val="1"/>
      </rPr>
      <t xml:space="preserve"> Ngân (K)</t>
    </r>
    <r>
      <rPr>
        <sz val="12"/>
        <color indexed="8"/>
        <rFont val="Times New Roman"/>
        <family val="1"/>
      </rPr>
      <t>, Vy xin nghỉ sớm do hết pin, Nhiên gv gọi không trả lời</t>
    </r>
  </si>
  <si>
    <t>Khánh, Duy lỗi mạng, Trang mạng yếu, Châu (3P)- có tang, Trang (2P-hư wifi)</t>
  </si>
  <si>
    <r>
      <t xml:space="preserve">Linh, An (P)- mạng yếu, Duy tiêm vacxin (P), </t>
    </r>
    <r>
      <rPr>
        <sz val="12"/>
        <color indexed="10"/>
        <rFont val="Times New Roman"/>
        <family val="1"/>
      </rPr>
      <t>Linh (P) khám bệnh</t>
    </r>
    <r>
      <rPr>
        <sz val="12"/>
        <color indexed="63"/>
        <rFont val="Times New Roman"/>
        <family val="1"/>
      </rPr>
      <t>, Đông đang học bị văng, Phong, Hùng (cúp điện- (P)</t>
    </r>
  </si>
  <si>
    <r>
      <t>Phúc (P)- F0; Tú, Linh( trễ- do mạng); Huy, Thảo,Linh, Hà cúp điện (P); Thảo trễ do wifi;</t>
    </r>
    <r>
      <rPr>
        <sz val="12"/>
        <color rgb="FFFF0000"/>
        <rFont val="Times New Roman"/>
        <family val="1"/>
      </rPr>
      <t>Như+ Phong+Linh (trễ)</t>
    </r>
    <r>
      <rPr>
        <sz val="12"/>
        <color indexed="8"/>
        <rFont val="Times New Roman"/>
        <family val="1"/>
      </rPr>
      <t>;Phúc F0 trễ do mệt; Phúc đi tiêm (P); Thịnh, Trang, Giang (P-lỗi mạng), Thịnh, Giang( mạng yếu)</t>
    </r>
  </si>
  <si>
    <t>Huy, Hòa, My, Công(2), Linh(2), Nhi (P-cúp điện); Linh(P)- wifi hư,Phúc mạng yếu</t>
  </si>
  <si>
    <r>
      <rPr>
        <sz val="12"/>
        <color indexed="10"/>
        <rFont val="Times New Roman"/>
        <family val="1"/>
      </rPr>
      <t>Khỏe (P)</t>
    </r>
    <r>
      <rPr>
        <sz val="12"/>
        <color indexed="8"/>
        <rFont val="Times New Roman"/>
        <family val="1"/>
      </rPr>
      <t>, Linh (P)- cúp điện,</t>
    </r>
    <r>
      <rPr>
        <sz val="12"/>
        <color indexed="10"/>
        <rFont val="Times New Roman"/>
        <family val="1"/>
      </rPr>
      <t xml:space="preserve"> Vân (K)</t>
    </r>
    <r>
      <rPr>
        <sz val="12"/>
        <color indexed="8"/>
        <rFont val="Times New Roman"/>
        <family val="1"/>
      </rPr>
      <t xml:space="preserve">,Thư, Nam, Ngân, Hân, Thái(P)- cúp điện, </t>
    </r>
    <r>
      <rPr>
        <sz val="12"/>
        <color indexed="10"/>
        <rFont val="Times New Roman"/>
        <family val="1"/>
      </rPr>
      <t>Huyền, Duy, Khỏe, My, Nga, Trang, Yến,</t>
    </r>
    <r>
      <rPr>
        <sz val="12"/>
        <color indexed="8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Uyên (2)-vắng 1 tiết trong buổi (trễ)</t>
    </r>
    <r>
      <rPr>
        <sz val="12"/>
        <color indexed="8"/>
        <rFont val="Times New Roman"/>
        <family val="1"/>
      </rPr>
      <t>, Yến (P) hư wifi</t>
    </r>
  </si>
  <si>
    <t>11.4
T. Phước
(Sử)</t>
  </si>
  <si>
    <t>10.12
C. My
(Văn)</t>
  </si>
  <si>
    <t>10.9
C.Hòa
(Sử)</t>
  </si>
  <si>
    <t>10.5
T. Vinh
(Văn)</t>
  </si>
  <si>
    <t>10.4
C. Linh
(Văn)</t>
  </si>
  <si>
    <t>BẢNG CHI TIẾT TỔNG ĐIỂM THI ĐUA KHỐI 10, TUẦN 12
(06/12/2021 đến 11/12/2021)</t>
  </si>
  <si>
    <r>
      <t>Ngân(P- cúp điện); Sương(2P- rớt mạng); P.Anh(P- cúp điện); Hà,Sương, Ngân, Anh(P- không wifi);</t>
    </r>
    <r>
      <rPr>
        <sz val="12"/>
        <color rgb="FFFF0000"/>
        <rFont val="Times New Roman"/>
        <family val="1"/>
      </rPr>
      <t xml:space="preserve"> Ngân(6P) </t>
    </r>
    <r>
      <rPr>
        <sz val="12"/>
        <color rgb="FF00B050"/>
        <rFont val="Times New Roman"/>
        <family val="1"/>
      </rPr>
      <t>(HS đã làm đơn xin BGH chưa ???)</t>
    </r>
  </si>
  <si>
    <r>
      <rPr>
        <sz val="12"/>
        <color rgb="FFFF0000"/>
        <rFont val="Times New Roman"/>
        <family val="1"/>
      </rPr>
      <t>Bình(K), Hương(P)</t>
    </r>
    <r>
      <rPr>
        <sz val="12"/>
        <color indexed="8"/>
        <rFont val="Times New Roman"/>
        <family val="1"/>
      </rPr>
      <t xml:space="preserve">; Long, Tuyết(P- đi tiêm); Hiền, An(P- cúp điện); </t>
    </r>
    <r>
      <rPr>
        <sz val="12"/>
        <color rgb="FFFF0000"/>
        <rFont val="Times New Roman"/>
        <family val="1"/>
      </rPr>
      <t>5HS không học bài (tính 0 điểm)</t>
    </r>
  </si>
  <si>
    <r>
      <t xml:space="preserve">Nhung(2), Đạt, Anh(P- cúp điện); </t>
    </r>
    <r>
      <rPr>
        <sz val="12"/>
        <color rgb="FFFF0000"/>
        <rFont val="Times New Roman"/>
        <family val="1"/>
      </rPr>
      <t>Phúc(trễ)</t>
    </r>
    <r>
      <rPr>
        <sz val="12"/>
        <color indexed="8"/>
        <rFont val="Times New Roman"/>
        <family val="1"/>
      </rPr>
      <t xml:space="preserve">; Trúc(3P-đi tiêm), </t>
    </r>
    <r>
      <rPr>
        <sz val="12"/>
        <color rgb="FFFF0000"/>
        <rFont val="Times New Roman"/>
        <family val="1"/>
      </rPr>
      <t>Tuấn(K),</t>
    </r>
    <r>
      <rPr>
        <sz val="12"/>
        <color indexed="8"/>
        <rFont val="Times New Roman"/>
        <family val="1"/>
      </rPr>
      <t xml:space="preserve"> Tuấn(P- điện thoại hư); </t>
    </r>
    <r>
      <rPr>
        <sz val="12"/>
        <color rgb="FFFF0000"/>
        <rFont val="Times New Roman"/>
        <family val="1"/>
      </rPr>
      <t>Thị Nguyên không làm bài tập</t>
    </r>
  </si>
  <si>
    <t>BẢNG CHI TIẾT TỔNG ĐIỂM THI ĐUA KHỐI 11, TUẦN 12
(06/12/2021 đến 11/12/2021)</t>
  </si>
  <si>
    <r>
      <rPr>
        <u/>
        <sz val="12"/>
        <color theme="1"/>
        <rFont val="Times New Roman"/>
        <family val="1"/>
      </rPr>
      <t>Nghi (P)-mẹ xĩu,</t>
    </r>
    <r>
      <rPr>
        <u/>
        <sz val="12"/>
        <color indexed="8"/>
        <rFont val="Times New Roman"/>
        <family val="1"/>
      </rPr>
      <t xml:space="preserve"> Ý (P)-mạng hư;Châu(2P), Thái (P)- cúp điện, Rin, Ý- trễ do mạng, Duy (P)- hư điện thoại; Rin (P)-mạng yếu t1; Thái (P)- hư wifi, </t>
    </r>
    <r>
      <rPr>
        <u/>
        <sz val="12"/>
        <color indexed="10"/>
        <rFont val="Times New Roman"/>
        <family val="1"/>
      </rPr>
      <t>Liêm (2P)- khám bệnh, Tâm (P)</t>
    </r>
    <r>
      <rPr>
        <u/>
        <sz val="12"/>
        <color indexed="8"/>
        <rFont val="Times New Roman"/>
        <family val="1"/>
      </rPr>
      <t>, Út (P)- điện hư.</t>
    </r>
  </si>
  <si>
    <t>11.10
C. Duyên
(Văn)</t>
  </si>
  <si>
    <r>
      <rPr>
        <sz val="10"/>
        <color rgb="FF000000"/>
        <rFont val="Times New Roman"/>
      </rPr>
      <t xml:space="preserve">vắng: Tâm, Tuyên(F0); </t>
    </r>
    <r>
      <rPr>
        <sz val="10"/>
        <color rgb="FFFF0000"/>
        <rFont val="Times New Roman"/>
      </rPr>
      <t>Trâm(P); 5HS(P);Tiên(P)</t>
    </r>
  </si>
  <si>
    <r>
      <t>Vắng:</t>
    </r>
    <r>
      <rPr>
        <sz val="12"/>
        <color rgb="FFFF0000"/>
        <rFont val="Times New Roman"/>
      </rPr>
      <t>Như (2P); Trúc(6P-ngoài quê)</t>
    </r>
    <r>
      <rPr>
        <sz val="12"/>
        <color rgb="FF000000"/>
        <rFont val="Times New Roman"/>
      </rPr>
      <t xml:space="preserve">; Thảo F0; </t>
    </r>
    <r>
      <rPr>
        <sz val="12"/>
        <color rgb="FFFF0000"/>
        <rFont val="Times New Roman"/>
      </rPr>
      <t>Lâm(P)</t>
    </r>
  </si>
  <si>
    <t xml:space="preserve"> </t>
  </si>
  <si>
    <t>Trang(P- có tang)</t>
  </si>
  <si>
    <r>
      <t xml:space="preserve">Vắng: </t>
    </r>
    <r>
      <rPr>
        <sz val="12"/>
        <color rgb="FFFF0000"/>
        <rFont val="Times New Roman"/>
      </rPr>
      <t>Khanh(P-sốt); Mai+Phúc(P)</t>
    </r>
  </si>
  <si>
    <r>
      <t xml:space="preserve">Thơ(cách li); </t>
    </r>
    <r>
      <rPr>
        <u/>
        <sz val="12"/>
        <color rgb="FF000000"/>
        <rFont val="Times New Roman"/>
      </rPr>
      <t>Hà(P-tang)</t>
    </r>
    <r>
      <rPr>
        <u/>
        <sz val="12"/>
        <color rgb="FF000000"/>
        <rFont val="Times New Roman"/>
      </rPr>
      <t>; Đào (tiêm vacxin); Kiều(TRỄ DO TEST)</t>
    </r>
  </si>
  <si>
    <r>
      <t xml:space="preserve">Thái(F0); </t>
    </r>
    <r>
      <rPr>
        <sz val="12"/>
        <color rgb="FFFF0000"/>
        <rFont val="Times New Roman"/>
      </rPr>
      <t>Nguyên(P)</t>
    </r>
  </si>
  <si>
    <t>BẢNG CHI TIẾT TỔNG ĐIỂM THI ĐUA KHỐI 12, TUẦN 12
(06/12/2020 đến 11/12/2021)</t>
  </si>
  <si>
    <r>
      <t xml:space="preserve">Bảo, Nhật(F0); Mẫn(cúp điên); Hào+Tuyến+Mai (mạng yếu); </t>
    </r>
    <r>
      <rPr>
        <sz val="12"/>
        <color rgb="FFFF0000"/>
        <rFont val="Times New Roman"/>
      </rPr>
      <t xml:space="preserve">Tú(Psốt); Phương(P) </t>
    </r>
  </si>
  <si>
    <t>1 HS đăng tải hình ảnh lên MXH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</si>
</sst>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b/>
      <i/>
      <sz val="22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2"/>
      <color rgb="FF00B050"/>
      <name val="Times New Roman"/>
      <family val="1"/>
    </font>
    <font>
      <u/>
      <sz val="12"/>
      <color theme="1"/>
      <name val="Times New Roman"/>
      <family val="1"/>
    </font>
    <font>
      <b/>
      <sz val="16"/>
      <color rgb="FF000000"/>
      <name val="Times New Roman"/>
    </font>
    <font>
      <sz val="11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8"/>
      <color rgb="FF000000"/>
      <name val="Times New Roman"/>
    </font>
    <font>
      <sz val="10"/>
      <color rgb="FF000000"/>
      <name val="Times New Roman"/>
    </font>
    <font>
      <sz val="10"/>
      <color rgb="FFFF0000"/>
      <name val="Times New Roman"/>
    </font>
    <font>
      <b/>
      <i/>
      <sz val="22"/>
      <color rgb="FF000000"/>
      <name val="Times New Roman"/>
    </font>
    <font>
      <sz val="16"/>
      <color rgb="FF000000"/>
      <name val="Times New Roman"/>
    </font>
    <font>
      <sz val="12"/>
      <color rgb="FFFF0000"/>
      <name val="Times New Roman"/>
    </font>
    <font>
      <sz val="9"/>
      <color rgb="FF000000"/>
      <name val="Times New Roman"/>
    </font>
    <font>
      <u/>
      <sz val="12"/>
      <color rgb="FF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CC99FF"/>
        <bgColor rgb="FFCC99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20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0" borderId="0" xfId="0" applyBorder="1"/>
    <xf numFmtId="0" fontId="1" fillId="5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5" fillId="3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0" fillId="0" borderId="25" xfId="0" applyFont="1" applyBorder="1" applyAlignment="1">
      <alignment horizontal="center" vertical="center" wrapText="1"/>
    </xf>
    <xf numFmtId="0" fontId="21" fillId="0" borderId="26" xfId="0" applyFont="1" applyBorder="1"/>
    <xf numFmtId="0" fontId="21" fillId="0" borderId="27" xfId="0" applyFont="1" applyBorder="1"/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1" fillId="0" borderId="30" xfId="0" applyFont="1" applyBorder="1"/>
    <xf numFmtId="0" fontId="21" fillId="0" borderId="31" xfId="0" applyFont="1" applyBorder="1"/>
    <xf numFmtId="0" fontId="22" fillId="0" borderId="32" xfId="0" applyFont="1" applyBorder="1" applyAlignment="1">
      <alignment horizontal="center" vertical="center" wrapText="1"/>
    </xf>
    <xf numFmtId="0" fontId="21" fillId="0" borderId="33" xfId="0" applyFont="1" applyBorder="1"/>
    <xf numFmtId="0" fontId="21" fillId="0" borderId="34" xfId="0" applyFont="1" applyBorder="1"/>
    <xf numFmtId="0" fontId="22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20" fontId="23" fillId="0" borderId="37" xfId="0" applyNumberFormat="1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4" fillId="0" borderId="32" xfId="0" applyFont="1" applyBorder="1" applyAlignment="1">
      <alignment horizontal="left" vertical="top" wrapText="1"/>
    </xf>
    <xf numFmtId="0" fontId="23" fillId="0" borderId="34" xfId="0" applyFont="1" applyBorder="1" applyAlignment="1">
      <alignment vertical="center"/>
    </xf>
    <xf numFmtId="0" fontId="23" fillId="0" borderId="32" xfId="0" applyFont="1" applyBorder="1" applyAlignment="1">
      <alignment horizontal="left" vertical="top" wrapText="1"/>
    </xf>
    <xf numFmtId="0" fontId="27" fillId="6" borderId="38" xfId="0" applyFont="1" applyFill="1" applyBorder="1" applyAlignment="1">
      <alignment horizontal="center" vertical="center"/>
    </xf>
    <xf numFmtId="0" fontId="21" fillId="0" borderId="39" xfId="0" applyFont="1" applyBorder="1"/>
    <xf numFmtId="0" fontId="23" fillId="7" borderId="37" xfId="0" applyFont="1" applyFill="1" applyBorder="1" applyAlignment="1">
      <alignment vertical="center"/>
    </xf>
    <xf numFmtId="0" fontId="23" fillId="8" borderId="37" xfId="0" applyFont="1" applyFill="1" applyBorder="1" applyAlignment="1">
      <alignment vertical="center"/>
    </xf>
    <xf numFmtId="0" fontId="21" fillId="0" borderId="40" xfId="0" applyFont="1" applyBorder="1"/>
    <xf numFmtId="0" fontId="0" fillId="0" borderId="0" xfId="0" applyFont="1" applyAlignment="1"/>
    <xf numFmtId="0" fontId="21" fillId="0" borderId="41" xfId="0" applyFont="1" applyBorder="1"/>
    <xf numFmtId="0" fontId="23" fillId="0" borderId="41" xfId="0" applyFont="1" applyBorder="1" applyAlignment="1">
      <alignment vertical="center"/>
    </xf>
    <xf numFmtId="0" fontId="23" fillId="8" borderId="29" xfId="0" applyFont="1" applyFill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8" fillId="0" borderId="38" xfId="0" applyFont="1" applyBorder="1" applyAlignment="1">
      <alignment horizontal="center" vertical="center"/>
    </xf>
    <xf numFmtId="0" fontId="23" fillId="0" borderId="44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3" fillId="6" borderId="37" xfId="0" applyFont="1" applyFill="1" applyBorder="1" applyAlignment="1">
      <alignment vertical="center"/>
    </xf>
    <xf numFmtId="0" fontId="23" fillId="9" borderId="37" xfId="0" applyFont="1" applyFill="1" applyBorder="1" applyAlignment="1">
      <alignment vertical="center"/>
    </xf>
    <xf numFmtId="0" fontId="21" fillId="0" borderId="44" xfId="0" applyFont="1" applyBorder="1"/>
    <xf numFmtId="0" fontId="21" fillId="0" borderId="45" xfId="0" applyFont="1" applyBorder="1"/>
    <xf numFmtId="0" fontId="21" fillId="0" borderId="46" xfId="0" applyFont="1" applyBorder="1"/>
    <xf numFmtId="0" fontId="23" fillId="0" borderId="46" xfId="0" applyFont="1" applyBorder="1" applyAlignment="1">
      <alignment vertical="center"/>
    </xf>
    <xf numFmtId="0" fontId="21" fillId="0" borderId="47" xfId="0" applyFont="1" applyBorder="1"/>
    <xf numFmtId="0" fontId="23" fillId="7" borderId="29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vertical="center"/>
    </xf>
    <xf numFmtId="0" fontId="27" fillId="6" borderId="42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1" fillId="0" borderId="49" xfId="0" applyFont="1" applyBorder="1"/>
    <xf numFmtId="0" fontId="21" fillId="0" borderId="50" xfId="0" applyFont="1" applyBorder="1"/>
    <xf numFmtId="0" fontId="23" fillId="0" borderId="48" xfId="0" applyFont="1" applyBorder="1" applyAlignment="1">
      <alignment horizontal="center" vertical="center" wrapText="1"/>
    </xf>
    <xf numFmtId="0" fontId="27" fillId="6" borderId="48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5" fillId="0" borderId="37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30" fillId="0" borderId="3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abSelected="1" zoomScale="86" zoomScaleNormal="86" workbookViewId="0">
      <selection activeCell="S108" sqref="S108"/>
    </sheetView>
  </sheetViews>
  <sheetFormatPr defaultRowHeight="14.25" customHeight="1"/>
  <cols>
    <col min="1" max="1" width="11" customWidth="1"/>
    <col min="2" max="2" width="3.54296875" customWidth="1"/>
    <col min="3" max="3" width="5.1796875" customWidth="1"/>
    <col min="4" max="5" width="5" customWidth="1"/>
    <col min="6" max="6" width="3.54296875" customWidth="1"/>
    <col min="7" max="7" width="4.90625" customWidth="1"/>
    <col min="8" max="9" width="5" customWidth="1"/>
    <col min="10" max="10" width="6.81640625" customWidth="1"/>
    <col min="11" max="11" width="5.90625" customWidth="1"/>
    <col min="12" max="12" width="14" customWidth="1"/>
    <col min="13" max="13" width="0.81640625" hidden="1" customWidth="1"/>
    <col min="14" max="14" width="7" customWidth="1"/>
    <col min="15" max="15" width="6.08984375" customWidth="1"/>
    <col min="16" max="16" width="9.81640625" style="28" customWidth="1"/>
    <col min="17" max="19" width="9.1796875" customWidth="1"/>
    <col min="20" max="20" width="8.90625" customWidth="1"/>
  </cols>
  <sheetData>
    <row r="1" spans="1:19" ht="42.75" customHeight="1">
      <c r="A1" s="75" t="s">
        <v>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</row>
    <row r="2" spans="1:19" ht="30" customHeight="1">
      <c r="A2" s="14" t="s">
        <v>2</v>
      </c>
      <c r="B2" s="74" t="s">
        <v>13</v>
      </c>
      <c r="C2" s="74"/>
      <c r="D2" s="74"/>
      <c r="E2" s="74"/>
      <c r="F2" s="74" t="s">
        <v>14</v>
      </c>
      <c r="G2" s="74"/>
      <c r="H2" s="74"/>
      <c r="I2" s="74"/>
      <c r="J2" s="78" t="s">
        <v>12</v>
      </c>
      <c r="K2" s="80"/>
      <c r="L2" s="80"/>
      <c r="M2" s="79"/>
      <c r="N2" s="78" t="s">
        <v>11</v>
      </c>
      <c r="O2" s="79"/>
      <c r="P2" s="13" t="s">
        <v>8</v>
      </c>
    </row>
    <row r="3" spans="1:19" s="7" customFormat="1" ht="15.75" customHeight="1">
      <c r="A3" s="30" t="s">
        <v>26</v>
      </c>
      <c r="B3" s="2" t="s">
        <v>1</v>
      </c>
      <c r="C3" s="3"/>
      <c r="D3" s="3"/>
      <c r="E3" s="3" t="s">
        <v>9</v>
      </c>
      <c r="F3" s="3" t="s">
        <v>5</v>
      </c>
      <c r="G3" s="3"/>
      <c r="H3" s="3"/>
      <c r="I3" s="3" t="s">
        <v>10</v>
      </c>
      <c r="J3" s="32" t="s">
        <v>47</v>
      </c>
      <c r="K3" s="33"/>
      <c r="L3" s="34"/>
      <c r="M3" s="15"/>
      <c r="N3" s="32"/>
      <c r="O3" s="41"/>
      <c r="P3" s="51">
        <f>S5</f>
        <v>2</v>
      </c>
      <c r="R3" s="81" t="s">
        <v>43</v>
      </c>
      <c r="S3" s="81"/>
    </row>
    <row r="4" spans="1:19" ht="15.75" customHeight="1">
      <c r="A4" s="31"/>
      <c r="B4" s="3">
        <v>10</v>
      </c>
      <c r="C4" s="8"/>
      <c r="D4" s="3" t="s">
        <v>0</v>
      </c>
      <c r="E4" s="4">
        <f>C4*5</f>
        <v>0</v>
      </c>
      <c r="F4" s="3">
        <v>4</v>
      </c>
      <c r="G4" s="8"/>
      <c r="H4" s="3" t="s">
        <v>0</v>
      </c>
      <c r="I4" s="4">
        <f>G4*(-1)</f>
        <v>0</v>
      </c>
      <c r="J4" s="35"/>
      <c r="K4" s="36"/>
      <c r="L4" s="37"/>
      <c r="M4" s="16"/>
      <c r="N4" s="42"/>
      <c r="O4" s="43"/>
      <c r="P4" s="51"/>
      <c r="R4" s="21" t="s">
        <v>32</v>
      </c>
      <c r="S4" s="21" t="s">
        <v>33</v>
      </c>
    </row>
    <row r="5" spans="1:19" ht="15.75" customHeight="1">
      <c r="A5" s="31"/>
      <c r="B5" s="3">
        <v>9</v>
      </c>
      <c r="C5" s="8"/>
      <c r="D5" s="3" t="s">
        <v>0</v>
      </c>
      <c r="E5" s="4">
        <f>C5*4</f>
        <v>0</v>
      </c>
      <c r="F5" s="3">
        <v>3</v>
      </c>
      <c r="G5" s="8"/>
      <c r="H5" s="3" t="s">
        <v>0</v>
      </c>
      <c r="I5" s="4">
        <f>G5*(-2)</f>
        <v>0</v>
      </c>
      <c r="J5" s="35"/>
      <c r="K5" s="36"/>
      <c r="L5" s="37"/>
      <c r="M5" s="16"/>
      <c r="N5" s="42"/>
      <c r="O5" s="43"/>
      <c r="P5" s="51"/>
      <c r="R5" s="25">
        <f>P7</f>
        <v>53</v>
      </c>
      <c r="S5" s="25">
        <f>RANK(R5,$R$5:$R$16,0)</f>
        <v>2</v>
      </c>
    </row>
    <row r="6" spans="1:19" ht="15.75" customHeight="1">
      <c r="A6" s="31"/>
      <c r="B6" s="3">
        <v>8</v>
      </c>
      <c r="C6" s="8">
        <v>1</v>
      </c>
      <c r="D6" s="3" t="s">
        <v>0</v>
      </c>
      <c r="E6" s="11">
        <f>C6*3</f>
        <v>3</v>
      </c>
      <c r="F6" s="3">
        <v>2</v>
      </c>
      <c r="G6" s="8"/>
      <c r="H6" s="3" t="s">
        <v>0</v>
      </c>
      <c r="I6" s="4">
        <f>G6*(-3)</f>
        <v>0</v>
      </c>
      <c r="J6" s="35"/>
      <c r="K6" s="36"/>
      <c r="L6" s="37"/>
      <c r="M6" s="16"/>
      <c r="N6" s="42"/>
      <c r="O6" s="43"/>
      <c r="P6" s="51"/>
      <c r="R6" s="25">
        <f>P16</f>
        <v>18</v>
      </c>
      <c r="S6" s="25">
        <f t="shared" ref="S6:S16" si="0">RANK(R6,$R$5:$R$16,0)</f>
        <v>12</v>
      </c>
    </row>
    <row r="7" spans="1:19" ht="15.75" customHeight="1">
      <c r="A7" s="31"/>
      <c r="B7" s="9"/>
      <c r="C7" s="10"/>
      <c r="D7" s="10"/>
      <c r="E7" s="10"/>
      <c r="F7" s="3">
        <v>1</v>
      </c>
      <c r="G7" s="8"/>
      <c r="H7" s="3" t="s">
        <v>0</v>
      </c>
      <c r="I7" s="4">
        <f>G7*(-4)</f>
        <v>0</v>
      </c>
      <c r="J7" s="35"/>
      <c r="K7" s="36"/>
      <c r="L7" s="37"/>
      <c r="M7" s="16"/>
      <c r="N7" s="42"/>
      <c r="O7" s="43"/>
      <c r="P7" s="83">
        <f>D11+H11+K11+O11</f>
        <v>53</v>
      </c>
      <c r="R7" s="25">
        <f>P25</f>
        <v>48</v>
      </c>
      <c r="S7" s="25">
        <f t="shared" si="0"/>
        <v>5</v>
      </c>
    </row>
    <row r="8" spans="1:19" ht="15.75" customHeight="1">
      <c r="A8" s="31"/>
      <c r="B8" s="12"/>
      <c r="C8" s="10"/>
      <c r="D8" s="10"/>
      <c r="E8" s="10"/>
      <c r="F8" s="3">
        <v>0</v>
      </c>
      <c r="G8" s="8"/>
      <c r="H8" s="3" t="s">
        <v>0</v>
      </c>
      <c r="I8" s="4">
        <f>G8*(-5)</f>
        <v>0</v>
      </c>
      <c r="J8" s="35"/>
      <c r="K8" s="36"/>
      <c r="L8" s="37"/>
      <c r="M8" s="16"/>
      <c r="N8" s="42"/>
      <c r="O8" s="43"/>
      <c r="P8" s="84"/>
      <c r="R8" s="25">
        <f>P34</f>
        <v>34</v>
      </c>
      <c r="S8" s="25">
        <f t="shared" si="0"/>
        <v>9</v>
      </c>
    </row>
    <row r="9" spans="1:19" ht="15.75" customHeight="1">
      <c r="A9" s="31"/>
      <c r="B9" s="47" t="s">
        <v>3</v>
      </c>
      <c r="C9" s="47"/>
      <c r="D9" s="5">
        <v>50</v>
      </c>
      <c r="E9" s="6"/>
      <c r="F9" s="47" t="s">
        <v>6</v>
      </c>
      <c r="G9" s="47"/>
      <c r="H9" s="8"/>
      <c r="I9" s="3"/>
      <c r="J9" s="35"/>
      <c r="K9" s="36"/>
      <c r="L9" s="37"/>
      <c r="M9" s="16"/>
      <c r="N9" s="42"/>
      <c r="O9" s="43"/>
      <c r="P9" s="84"/>
      <c r="R9" s="25">
        <f>P43</f>
        <v>50</v>
      </c>
      <c r="S9" s="25">
        <f t="shared" si="0"/>
        <v>4</v>
      </c>
    </row>
    <row r="10" spans="1:19" ht="15.75" customHeight="1">
      <c r="A10" s="31"/>
      <c r="B10" s="3"/>
      <c r="C10" s="3"/>
      <c r="D10" s="3"/>
      <c r="E10" s="3"/>
      <c r="F10" s="47" t="s">
        <v>7</v>
      </c>
      <c r="G10" s="47"/>
      <c r="H10" s="8"/>
      <c r="I10" s="3"/>
      <c r="J10" s="38"/>
      <c r="K10" s="39"/>
      <c r="L10" s="40"/>
      <c r="M10" s="17"/>
      <c r="N10" s="44"/>
      <c r="O10" s="45"/>
      <c r="P10" s="84"/>
      <c r="R10" s="25">
        <f>P52</f>
        <v>34</v>
      </c>
      <c r="S10" s="25">
        <f t="shared" si="0"/>
        <v>9</v>
      </c>
    </row>
    <row r="11" spans="1:19" ht="15.75" customHeight="1">
      <c r="A11" s="31"/>
      <c r="B11" s="47" t="s">
        <v>4</v>
      </c>
      <c r="C11" s="47"/>
      <c r="D11" s="4">
        <f>E4+E5+E6+E7+E8+D9</f>
        <v>53</v>
      </c>
      <c r="E11" s="6"/>
      <c r="F11" s="47" t="s">
        <v>4</v>
      </c>
      <c r="G11" s="47"/>
      <c r="H11" s="4">
        <f>I4+I5+I6+I7+I8+H9+H10</f>
        <v>0</v>
      </c>
      <c r="I11" s="3"/>
      <c r="J11" s="3" t="s">
        <v>4</v>
      </c>
      <c r="K11" s="48">
        <v>0</v>
      </c>
      <c r="L11" s="49"/>
      <c r="M11" s="50"/>
      <c r="N11" s="3" t="s">
        <v>4</v>
      </c>
      <c r="O11" s="18"/>
      <c r="P11" s="26" t="str">
        <f>IF(R5&lt;0,"Yếu",IF(R5&lt;=15,"Trung bình",IF(R5&lt;=30,"Khá","Xuất sắc")))</f>
        <v>Xuất sắc</v>
      </c>
      <c r="R11" s="25">
        <f>P61</f>
        <v>20</v>
      </c>
      <c r="S11" s="25">
        <f t="shared" si="0"/>
        <v>11</v>
      </c>
    </row>
    <row r="12" spans="1:19" s="7" customFormat="1" ht="15.75" customHeight="1">
      <c r="A12" s="30" t="s">
        <v>41</v>
      </c>
      <c r="B12" s="2" t="s">
        <v>1</v>
      </c>
      <c r="C12" s="3"/>
      <c r="D12" s="3"/>
      <c r="E12" s="3" t="s">
        <v>9</v>
      </c>
      <c r="F12" s="3" t="s">
        <v>5</v>
      </c>
      <c r="G12" s="3"/>
      <c r="H12" s="3"/>
      <c r="I12" s="3" t="s">
        <v>10</v>
      </c>
      <c r="J12" s="32" t="s">
        <v>67</v>
      </c>
      <c r="K12" s="33"/>
      <c r="L12" s="34"/>
      <c r="M12" s="15"/>
      <c r="N12" s="32"/>
      <c r="O12" s="41"/>
      <c r="P12" s="71">
        <f>S6</f>
        <v>12</v>
      </c>
      <c r="R12" s="25">
        <f>P70</f>
        <v>39</v>
      </c>
      <c r="S12" s="25">
        <f t="shared" si="0"/>
        <v>7</v>
      </c>
    </row>
    <row r="13" spans="1:19" ht="15.75" customHeight="1">
      <c r="A13" s="31"/>
      <c r="B13" s="3">
        <v>10</v>
      </c>
      <c r="C13" s="8"/>
      <c r="D13" s="3" t="s">
        <v>0</v>
      </c>
      <c r="E13" s="4">
        <f>C13*5</f>
        <v>0</v>
      </c>
      <c r="F13" s="3">
        <v>4</v>
      </c>
      <c r="G13" s="8"/>
      <c r="H13" s="3" t="s">
        <v>0</v>
      </c>
      <c r="I13" s="4">
        <f>G13*(-1)</f>
        <v>0</v>
      </c>
      <c r="J13" s="35"/>
      <c r="K13" s="36"/>
      <c r="L13" s="37"/>
      <c r="M13" s="16"/>
      <c r="N13" s="42"/>
      <c r="O13" s="43"/>
      <c r="P13" s="71"/>
      <c r="R13" s="25">
        <f>P79</f>
        <v>36</v>
      </c>
      <c r="S13" s="25">
        <f t="shared" si="0"/>
        <v>8</v>
      </c>
    </row>
    <row r="14" spans="1:19" ht="15.75" customHeight="1">
      <c r="A14" s="31"/>
      <c r="B14" s="3">
        <v>9</v>
      </c>
      <c r="C14" s="8">
        <v>1</v>
      </c>
      <c r="D14" s="3" t="s">
        <v>0</v>
      </c>
      <c r="E14" s="4">
        <f>C14*4</f>
        <v>4</v>
      </c>
      <c r="F14" s="3">
        <v>3</v>
      </c>
      <c r="G14" s="8"/>
      <c r="H14" s="3" t="s">
        <v>0</v>
      </c>
      <c r="I14" s="4">
        <f>G14*(-2)</f>
        <v>0</v>
      </c>
      <c r="J14" s="35"/>
      <c r="K14" s="36"/>
      <c r="L14" s="37"/>
      <c r="M14" s="16"/>
      <c r="N14" s="42"/>
      <c r="O14" s="43"/>
      <c r="P14" s="71"/>
      <c r="R14" s="25">
        <f>P88</f>
        <v>80</v>
      </c>
      <c r="S14" s="25">
        <f t="shared" si="0"/>
        <v>1</v>
      </c>
    </row>
    <row r="15" spans="1:19" ht="15.75" customHeight="1">
      <c r="A15" s="31"/>
      <c r="B15" s="3">
        <v>8</v>
      </c>
      <c r="C15" s="8"/>
      <c r="D15" s="3" t="s">
        <v>0</v>
      </c>
      <c r="E15" s="11">
        <f>C15*3</f>
        <v>0</v>
      </c>
      <c r="F15" s="3">
        <v>2</v>
      </c>
      <c r="G15" s="8"/>
      <c r="H15" s="3" t="s">
        <v>0</v>
      </c>
      <c r="I15" s="4">
        <f>G15*(-3)</f>
        <v>0</v>
      </c>
      <c r="J15" s="35"/>
      <c r="K15" s="36"/>
      <c r="L15" s="37"/>
      <c r="M15" s="16"/>
      <c r="N15" s="42"/>
      <c r="O15" s="43"/>
      <c r="P15" s="72"/>
      <c r="R15" s="25">
        <f>P97</f>
        <v>47</v>
      </c>
      <c r="S15" s="25">
        <f t="shared" si="0"/>
        <v>6</v>
      </c>
    </row>
    <row r="16" spans="1:19" ht="15.75" customHeight="1">
      <c r="A16" s="31"/>
      <c r="B16" s="9"/>
      <c r="C16" s="10"/>
      <c r="D16" s="10"/>
      <c r="E16" s="10"/>
      <c r="F16" s="3">
        <v>1</v>
      </c>
      <c r="G16" s="8"/>
      <c r="H16" s="3" t="s">
        <v>0</v>
      </c>
      <c r="I16" s="4">
        <f>G16*(-4)</f>
        <v>0</v>
      </c>
      <c r="J16" s="35"/>
      <c r="K16" s="36"/>
      <c r="L16" s="37"/>
      <c r="M16" s="16"/>
      <c r="N16" s="42"/>
      <c r="O16" s="43"/>
      <c r="P16" s="83">
        <f>D20+H20+K20+O20</f>
        <v>18</v>
      </c>
      <c r="R16" s="25">
        <f>P106</f>
        <v>53</v>
      </c>
      <c r="S16" s="25">
        <f t="shared" si="0"/>
        <v>2</v>
      </c>
    </row>
    <row r="17" spans="1:16" ht="15.75" customHeight="1">
      <c r="A17" s="31"/>
      <c r="B17" s="12"/>
      <c r="C17" s="10"/>
      <c r="D17" s="10"/>
      <c r="E17" s="10"/>
      <c r="F17" s="3">
        <v>0</v>
      </c>
      <c r="G17" s="8"/>
      <c r="H17" s="3" t="s">
        <v>0</v>
      </c>
      <c r="I17" s="4">
        <f>G17*(-5)</f>
        <v>0</v>
      </c>
      <c r="J17" s="35"/>
      <c r="K17" s="36"/>
      <c r="L17" s="37"/>
      <c r="M17" s="16"/>
      <c r="N17" s="42"/>
      <c r="O17" s="43"/>
      <c r="P17" s="84"/>
    </row>
    <row r="18" spans="1:16" ht="15.75" customHeight="1">
      <c r="A18" s="31"/>
      <c r="B18" s="47" t="s">
        <v>3</v>
      </c>
      <c r="C18" s="47"/>
      <c r="D18" s="5">
        <v>50</v>
      </c>
      <c r="E18" s="6"/>
      <c r="F18" s="47" t="s">
        <v>6</v>
      </c>
      <c r="G18" s="47"/>
      <c r="H18" s="8"/>
      <c r="I18" s="3"/>
      <c r="J18" s="35"/>
      <c r="K18" s="36"/>
      <c r="L18" s="37"/>
      <c r="M18" s="16"/>
      <c r="N18" s="42"/>
      <c r="O18" s="43"/>
      <c r="P18" s="84"/>
    </row>
    <row r="19" spans="1:16" ht="15.75" customHeight="1">
      <c r="A19" s="31"/>
      <c r="B19" s="3"/>
      <c r="C19" s="3"/>
      <c r="D19" s="3"/>
      <c r="E19" s="3"/>
      <c r="F19" s="47" t="s">
        <v>7</v>
      </c>
      <c r="G19" s="47"/>
      <c r="H19" s="8"/>
      <c r="I19" s="3"/>
      <c r="J19" s="38"/>
      <c r="K19" s="39"/>
      <c r="L19" s="40"/>
      <c r="M19" s="17"/>
      <c r="N19" s="44"/>
      <c r="O19" s="45"/>
      <c r="P19" s="84"/>
    </row>
    <row r="20" spans="1:16" ht="15.75" customHeight="1">
      <c r="A20" s="31"/>
      <c r="B20" s="47" t="s">
        <v>4</v>
      </c>
      <c r="C20" s="47"/>
      <c r="D20" s="4">
        <f>E13+E14+E15+E16+E17+D18</f>
        <v>54</v>
      </c>
      <c r="E20" s="6"/>
      <c r="F20" s="47" t="s">
        <v>4</v>
      </c>
      <c r="G20" s="47"/>
      <c r="H20" s="4">
        <f>I13+I14+I15+I16+I17+H18+H19</f>
        <v>0</v>
      </c>
      <c r="I20" s="3"/>
      <c r="J20" s="3" t="s">
        <v>4</v>
      </c>
      <c r="K20" s="48">
        <v>-36</v>
      </c>
      <c r="L20" s="49"/>
      <c r="M20" s="50"/>
      <c r="N20" s="3" t="s">
        <v>4</v>
      </c>
      <c r="O20" s="18"/>
      <c r="P20" s="26" t="str">
        <f>IF(R6&lt;0,"Yếu",IF(R6&lt;=15,"Trung bình",IF(R6&lt;=30,"Khá","Xuất sắc")))</f>
        <v>Khá</v>
      </c>
    </row>
    <row r="21" spans="1:16" s="7" customFormat="1" ht="15.75" customHeight="1">
      <c r="A21" s="30" t="s">
        <v>27</v>
      </c>
      <c r="B21" s="2" t="s">
        <v>1</v>
      </c>
      <c r="C21" s="3"/>
      <c r="D21" s="3"/>
      <c r="E21" s="3" t="s">
        <v>9</v>
      </c>
      <c r="F21" s="3" t="s">
        <v>5</v>
      </c>
      <c r="G21" s="3"/>
      <c r="H21" s="3"/>
      <c r="I21" s="3" t="s">
        <v>10</v>
      </c>
      <c r="J21" s="82" t="s">
        <v>48</v>
      </c>
      <c r="K21" s="33"/>
      <c r="L21" s="34"/>
      <c r="M21" s="15"/>
      <c r="N21" s="32"/>
      <c r="O21" s="41"/>
      <c r="P21" s="70">
        <f>S7</f>
        <v>5</v>
      </c>
    </row>
    <row r="22" spans="1:16" ht="15.75" customHeight="1">
      <c r="A22" s="31"/>
      <c r="B22" s="3">
        <v>10</v>
      </c>
      <c r="C22" s="8"/>
      <c r="D22" s="3" t="s">
        <v>0</v>
      </c>
      <c r="E22" s="4">
        <f>C22*5</f>
        <v>0</v>
      </c>
      <c r="F22" s="3">
        <v>4</v>
      </c>
      <c r="G22" s="8"/>
      <c r="H22" s="3" t="s">
        <v>0</v>
      </c>
      <c r="I22" s="4">
        <f>G22*(-1)</f>
        <v>0</v>
      </c>
      <c r="J22" s="35"/>
      <c r="K22" s="36"/>
      <c r="L22" s="37"/>
      <c r="M22" s="16"/>
      <c r="N22" s="42"/>
      <c r="O22" s="43"/>
      <c r="P22" s="71"/>
    </row>
    <row r="23" spans="1:16" ht="15.75" customHeight="1">
      <c r="A23" s="31"/>
      <c r="B23" s="3">
        <v>9</v>
      </c>
      <c r="C23" s="8">
        <v>1</v>
      </c>
      <c r="D23" s="3" t="s">
        <v>0</v>
      </c>
      <c r="E23" s="4">
        <f>C23*4</f>
        <v>4</v>
      </c>
      <c r="F23" s="3">
        <v>3</v>
      </c>
      <c r="G23" s="8"/>
      <c r="H23" s="3" t="s">
        <v>0</v>
      </c>
      <c r="I23" s="4">
        <f>G23*(-2)</f>
        <v>0</v>
      </c>
      <c r="J23" s="35"/>
      <c r="K23" s="36"/>
      <c r="L23" s="37"/>
      <c r="M23" s="16"/>
      <c r="N23" s="42"/>
      <c r="O23" s="43"/>
      <c r="P23" s="71"/>
    </row>
    <row r="24" spans="1:16" ht="15.75" customHeight="1">
      <c r="A24" s="31"/>
      <c r="B24" s="3">
        <v>8</v>
      </c>
      <c r="C24" s="8"/>
      <c r="D24" s="3" t="s">
        <v>0</v>
      </c>
      <c r="E24" s="11">
        <f>C24*3</f>
        <v>0</v>
      </c>
      <c r="F24" s="3">
        <v>2</v>
      </c>
      <c r="G24" s="8"/>
      <c r="H24" s="3" t="s">
        <v>0</v>
      </c>
      <c r="I24" s="4">
        <f>G24*(-3)</f>
        <v>0</v>
      </c>
      <c r="J24" s="35"/>
      <c r="K24" s="36"/>
      <c r="L24" s="37"/>
      <c r="M24" s="16"/>
      <c r="N24" s="42"/>
      <c r="O24" s="43"/>
      <c r="P24" s="72"/>
    </row>
    <row r="25" spans="1:16" ht="15.75" customHeight="1">
      <c r="A25" s="31"/>
      <c r="B25" s="9"/>
      <c r="C25" s="10"/>
      <c r="D25" s="10"/>
      <c r="E25" s="10"/>
      <c r="F25" s="3">
        <v>1</v>
      </c>
      <c r="G25" s="8"/>
      <c r="H25" s="3" t="s">
        <v>0</v>
      </c>
      <c r="I25" s="4">
        <f>G25*(-4)</f>
        <v>0</v>
      </c>
      <c r="J25" s="35"/>
      <c r="K25" s="36"/>
      <c r="L25" s="37"/>
      <c r="M25" s="16"/>
      <c r="N25" s="42"/>
      <c r="O25" s="43"/>
      <c r="P25" s="46">
        <f>D29+H29+K29+O29</f>
        <v>48</v>
      </c>
    </row>
    <row r="26" spans="1:16" ht="15.75" customHeight="1">
      <c r="A26" s="31"/>
      <c r="B26" s="12"/>
      <c r="C26" s="10"/>
      <c r="D26" s="10"/>
      <c r="E26" s="10"/>
      <c r="F26" s="3">
        <v>0</v>
      </c>
      <c r="G26" s="8"/>
      <c r="H26" s="3" t="s">
        <v>0</v>
      </c>
      <c r="I26" s="4">
        <f>G26*(-5)</f>
        <v>0</v>
      </c>
      <c r="J26" s="35"/>
      <c r="K26" s="36"/>
      <c r="L26" s="37"/>
      <c r="M26" s="16"/>
      <c r="N26" s="42"/>
      <c r="O26" s="43"/>
      <c r="P26" s="46"/>
    </row>
    <row r="27" spans="1:16" ht="15.75" customHeight="1">
      <c r="A27" s="31"/>
      <c r="B27" s="47" t="s">
        <v>3</v>
      </c>
      <c r="C27" s="47"/>
      <c r="D27" s="5">
        <v>50</v>
      </c>
      <c r="E27" s="6"/>
      <c r="F27" s="47" t="s">
        <v>6</v>
      </c>
      <c r="G27" s="47"/>
      <c r="H27" s="8"/>
      <c r="I27" s="3"/>
      <c r="J27" s="35"/>
      <c r="K27" s="36"/>
      <c r="L27" s="37"/>
      <c r="M27" s="16"/>
      <c r="N27" s="42"/>
      <c r="O27" s="43"/>
      <c r="P27" s="46"/>
    </row>
    <row r="28" spans="1:16" ht="15.75" customHeight="1">
      <c r="A28" s="31"/>
      <c r="B28" s="3"/>
      <c r="C28" s="3"/>
      <c r="D28" s="3"/>
      <c r="E28" s="3"/>
      <c r="F28" s="47" t="s">
        <v>7</v>
      </c>
      <c r="G28" s="47"/>
      <c r="H28" s="8"/>
      <c r="I28" s="3"/>
      <c r="J28" s="38"/>
      <c r="K28" s="39"/>
      <c r="L28" s="40"/>
      <c r="M28" s="17"/>
      <c r="N28" s="44"/>
      <c r="O28" s="45"/>
      <c r="P28" s="46"/>
    </row>
    <row r="29" spans="1:16" ht="15.75" customHeight="1">
      <c r="A29" s="31"/>
      <c r="B29" s="47" t="s">
        <v>4</v>
      </c>
      <c r="C29" s="47"/>
      <c r="D29" s="4">
        <f>E22+E23+E24+E25+E26+D27</f>
        <v>54</v>
      </c>
      <c r="E29" s="6"/>
      <c r="F29" s="47" t="s">
        <v>4</v>
      </c>
      <c r="G29" s="47"/>
      <c r="H29" s="4">
        <f>I22+I23+I24+I25+I26+H27+H28</f>
        <v>0</v>
      </c>
      <c r="I29" s="3"/>
      <c r="J29" s="3" t="s">
        <v>4</v>
      </c>
      <c r="K29" s="48">
        <v>-6</v>
      </c>
      <c r="L29" s="49"/>
      <c r="M29" s="50"/>
      <c r="N29" s="3" t="s">
        <v>4</v>
      </c>
      <c r="O29" s="18"/>
      <c r="P29" s="26" t="str">
        <f>IF(R7&lt;0,"Yếu",IF(R7&lt;=7,"Trung bình",IF(R7&lt;=30,"Khá","Xuất sắc")))</f>
        <v>Xuất sắc</v>
      </c>
    </row>
    <row r="30" spans="1:16" ht="15.75" customHeight="1">
      <c r="A30" s="30" t="s">
        <v>65</v>
      </c>
      <c r="B30" s="2" t="s">
        <v>1</v>
      </c>
      <c r="C30" s="3"/>
      <c r="D30" s="3"/>
      <c r="E30" s="3" t="s">
        <v>9</v>
      </c>
      <c r="F30" s="3" t="s">
        <v>5</v>
      </c>
      <c r="G30" s="3"/>
      <c r="H30" s="3"/>
      <c r="I30" s="3" t="s">
        <v>10</v>
      </c>
      <c r="J30" s="32" t="s">
        <v>49</v>
      </c>
      <c r="K30" s="33"/>
      <c r="L30" s="34"/>
      <c r="M30" s="15"/>
      <c r="N30" s="32"/>
      <c r="O30" s="41"/>
      <c r="P30" s="70">
        <f>S8</f>
        <v>9</v>
      </c>
    </row>
    <row r="31" spans="1:16" ht="15.75" customHeight="1">
      <c r="A31" s="31"/>
      <c r="B31" s="3">
        <v>10</v>
      </c>
      <c r="C31" s="8"/>
      <c r="D31" s="3" t="s">
        <v>0</v>
      </c>
      <c r="E31" s="4">
        <f>C31*5</f>
        <v>0</v>
      </c>
      <c r="F31" s="3">
        <v>4</v>
      </c>
      <c r="G31" s="8"/>
      <c r="H31" s="3" t="s">
        <v>0</v>
      </c>
      <c r="I31" s="4">
        <f>G31*(-1)</f>
        <v>0</v>
      </c>
      <c r="J31" s="35"/>
      <c r="K31" s="36"/>
      <c r="L31" s="37"/>
      <c r="M31" s="16"/>
      <c r="N31" s="42"/>
      <c r="O31" s="43"/>
      <c r="P31" s="71"/>
    </row>
    <row r="32" spans="1:16" ht="15.75" customHeight="1">
      <c r="A32" s="31"/>
      <c r="B32" s="3">
        <v>9</v>
      </c>
      <c r="C32" s="8"/>
      <c r="D32" s="3" t="s">
        <v>0</v>
      </c>
      <c r="E32" s="4">
        <f>C32*4</f>
        <v>0</v>
      </c>
      <c r="F32" s="3">
        <v>3</v>
      </c>
      <c r="G32" s="8"/>
      <c r="H32" s="3" t="s">
        <v>0</v>
      </c>
      <c r="I32" s="4">
        <f>G32*(-2)</f>
        <v>0</v>
      </c>
      <c r="J32" s="35"/>
      <c r="K32" s="36"/>
      <c r="L32" s="37"/>
      <c r="M32" s="16"/>
      <c r="N32" s="42"/>
      <c r="O32" s="43"/>
      <c r="P32" s="71"/>
    </row>
    <row r="33" spans="1:16" ht="15.75" customHeight="1">
      <c r="A33" s="31"/>
      <c r="B33" s="3">
        <v>8</v>
      </c>
      <c r="C33" s="8"/>
      <c r="D33" s="3" t="s">
        <v>0</v>
      </c>
      <c r="E33" s="11">
        <f>C33*3</f>
        <v>0</v>
      </c>
      <c r="F33" s="3">
        <v>2</v>
      </c>
      <c r="G33" s="8"/>
      <c r="H33" s="3" t="s">
        <v>0</v>
      </c>
      <c r="I33" s="4">
        <f>G33*(-3)</f>
        <v>0</v>
      </c>
      <c r="J33" s="35"/>
      <c r="K33" s="36"/>
      <c r="L33" s="37"/>
      <c r="M33" s="16"/>
      <c r="N33" s="42"/>
      <c r="O33" s="43"/>
      <c r="P33" s="72"/>
    </row>
    <row r="34" spans="1:16" ht="15.75" customHeight="1">
      <c r="A34" s="31"/>
      <c r="B34" s="9"/>
      <c r="C34" s="10"/>
      <c r="D34" s="10"/>
      <c r="E34" s="10"/>
      <c r="F34" s="3">
        <v>1</v>
      </c>
      <c r="G34" s="8"/>
      <c r="H34" s="3" t="s">
        <v>0</v>
      </c>
      <c r="I34" s="4">
        <f>G34*(-4)</f>
        <v>0</v>
      </c>
      <c r="J34" s="35"/>
      <c r="K34" s="36"/>
      <c r="L34" s="37"/>
      <c r="M34" s="16"/>
      <c r="N34" s="42"/>
      <c r="O34" s="43"/>
      <c r="P34" s="46">
        <f>D38+H38+K38+O38</f>
        <v>34</v>
      </c>
    </row>
    <row r="35" spans="1:16" ht="15.75" customHeight="1">
      <c r="A35" s="31"/>
      <c r="B35" s="12"/>
      <c r="C35" s="10"/>
      <c r="D35" s="10"/>
      <c r="E35" s="10"/>
      <c r="F35" s="3">
        <v>0</v>
      </c>
      <c r="G35" s="8"/>
      <c r="H35" s="3" t="s">
        <v>0</v>
      </c>
      <c r="I35" s="4">
        <f>G35*(-5)</f>
        <v>0</v>
      </c>
      <c r="J35" s="35"/>
      <c r="K35" s="36"/>
      <c r="L35" s="37"/>
      <c r="M35" s="16"/>
      <c r="N35" s="42"/>
      <c r="O35" s="43"/>
      <c r="P35" s="46"/>
    </row>
    <row r="36" spans="1:16" ht="15.75" customHeight="1">
      <c r="A36" s="31"/>
      <c r="B36" s="47" t="s">
        <v>3</v>
      </c>
      <c r="C36" s="47"/>
      <c r="D36" s="5">
        <v>50</v>
      </c>
      <c r="E36" s="6"/>
      <c r="F36" s="47" t="s">
        <v>6</v>
      </c>
      <c r="G36" s="47"/>
      <c r="H36" s="8"/>
      <c r="I36" s="3"/>
      <c r="J36" s="35"/>
      <c r="K36" s="36"/>
      <c r="L36" s="37"/>
      <c r="M36" s="16"/>
      <c r="N36" s="42"/>
      <c r="O36" s="43"/>
      <c r="P36" s="46"/>
    </row>
    <row r="37" spans="1:16" ht="15.75" customHeight="1">
      <c r="A37" s="31"/>
      <c r="B37" s="3"/>
      <c r="C37" s="3"/>
      <c r="D37" s="3"/>
      <c r="E37" s="3"/>
      <c r="F37" s="47" t="s">
        <v>7</v>
      </c>
      <c r="G37" s="47"/>
      <c r="H37" s="8"/>
      <c r="I37" s="3"/>
      <c r="J37" s="38"/>
      <c r="K37" s="39"/>
      <c r="L37" s="40"/>
      <c r="M37" s="17"/>
      <c r="N37" s="44"/>
      <c r="O37" s="45"/>
      <c r="P37" s="46"/>
    </row>
    <row r="38" spans="1:16" ht="15.75" customHeight="1">
      <c r="A38" s="31"/>
      <c r="B38" s="47" t="s">
        <v>4</v>
      </c>
      <c r="C38" s="47"/>
      <c r="D38" s="4">
        <f>E31+E32+E33+E34+E35+D36</f>
        <v>50</v>
      </c>
      <c r="E38" s="6"/>
      <c r="F38" s="47" t="s">
        <v>4</v>
      </c>
      <c r="G38" s="47"/>
      <c r="H38" s="4">
        <f>I31+I32+I33+I34+I35+H36+H37</f>
        <v>0</v>
      </c>
      <c r="I38" s="3"/>
      <c r="J38" s="3" t="s">
        <v>4</v>
      </c>
      <c r="K38" s="48">
        <v>-16</v>
      </c>
      <c r="L38" s="49"/>
      <c r="M38" s="50"/>
      <c r="N38" s="3" t="s">
        <v>4</v>
      </c>
      <c r="O38" s="18"/>
      <c r="P38" s="26" t="str">
        <f>IF(R8&lt;0,"Yếu",IF(R8&lt;=7,"Trung bình",IF(R8&lt;=30,"Khá","Xuất sắc")))</f>
        <v>Xuất sắc</v>
      </c>
    </row>
    <row r="39" spans="1:16" ht="15.75" customHeight="1">
      <c r="A39" s="30" t="s">
        <v>64</v>
      </c>
      <c r="B39" s="2" t="s">
        <v>1</v>
      </c>
      <c r="C39" s="3"/>
      <c r="D39" s="3"/>
      <c r="E39" s="3" t="s">
        <v>9</v>
      </c>
      <c r="F39" s="3" t="s">
        <v>5</v>
      </c>
      <c r="G39" s="3"/>
      <c r="H39" s="3"/>
      <c r="I39" s="3" t="s">
        <v>10</v>
      </c>
      <c r="J39" s="69" t="s">
        <v>50</v>
      </c>
      <c r="K39" s="33"/>
      <c r="L39" s="34"/>
      <c r="M39" s="15"/>
      <c r="N39" s="32"/>
      <c r="O39" s="41"/>
      <c r="P39" s="70">
        <f>S9</f>
        <v>4</v>
      </c>
    </row>
    <row r="40" spans="1:16" ht="15.75" customHeight="1">
      <c r="A40" s="31"/>
      <c r="B40" s="3">
        <v>10</v>
      </c>
      <c r="C40" s="8"/>
      <c r="D40" s="3" t="s">
        <v>0</v>
      </c>
      <c r="E40" s="4">
        <f>C40*5</f>
        <v>0</v>
      </c>
      <c r="F40" s="3">
        <v>4</v>
      </c>
      <c r="G40" s="8"/>
      <c r="H40" s="3" t="s">
        <v>0</v>
      </c>
      <c r="I40" s="4">
        <f>G40*(-1)</f>
        <v>0</v>
      </c>
      <c r="J40" s="35"/>
      <c r="K40" s="36"/>
      <c r="L40" s="37"/>
      <c r="M40" s="16"/>
      <c r="N40" s="42"/>
      <c r="O40" s="43"/>
      <c r="P40" s="71"/>
    </row>
    <row r="41" spans="1:16" ht="15.75" customHeight="1">
      <c r="A41" s="31"/>
      <c r="B41" s="3">
        <v>9</v>
      </c>
      <c r="C41" s="8"/>
      <c r="D41" s="3" t="s">
        <v>0</v>
      </c>
      <c r="E41" s="4">
        <f>C41*4</f>
        <v>0</v>
      </c>
      <c r="F41" s="3">
        <v>3</v>
      </c>
      <c r="G41" s="8"/>
      <c r="H41" s="3" t="s">
        <v>0</v>
      </c>
      <c r="I41" s="4">
        <f>G41*(-2)</f>
        <v>0</v>
      </c>
      <c r="J41" s="35"/>
      <c r="K41" s="36"/>
      <c r="L41" s="37"/>
      <c r="M41" s="16"/>
      <c r="N41" s="42"/>
      <c r="O41" s="43"/>
      <c r="P41" s="71"/>
    </row>
    <row r="42" spans="1:16" ht="15.75" customHeight="1">
      <c r="A42" s="31"/>
      <c r="B42" s="3">
        <v>8</v>
      </c>
      <c r="C42" s="8"/>
      <c r="D42" s="3" t="s">
        <v>0</v>
      </c>
      <c r="E42" s="11">
        <f>C42*3</f>
        <v>0</v>
      </c>
      <c r="F42" s="3">
        <v>2</v>
      </c>
      <c r="G42" s="8"/>
      <c r="H42" s="3" t="s">
        <v>0</v>
      </c>
      <c r="I42" s="4">
        <f>G42*(-3)</f>
        <v>0</v>
      </c>
      <c r="J42" s="35"/>
      <c r="K42" s="36"/>
      <c r="L42" s="37"/>
      <c r="M42" s="16"/>
      <c r="N42" s="42"/>
      <c r="O42" s="43"/>
      <c r="P42" s="72"/>
    </row>
    <row r="43" spans="1:16" ht="15.75" customHeight="1">
      <c r="A43" s="31"/>
      <c r="B43" s="9"/>
      <c r="C43" s="10"/>
      <c r="D43" s="10"/>
      <c r="E43" s="10"/>
      <c r="F43" s="3">
        <v>1</v>
      </c>
      <c r="G43" s="8"/>
      <c r="H43" s="3" t="s">
        <v>0</v>
      </c>
      <c r="I43" s="4">
        <f>G43*(-4)</f>
        <v>0</v>
      </c>
      <c r="J43" s="35"/>
      <c r="K43" s="36"/>
      <c r="L43" s="37"/>
      <c r="M43" s="16"/>
      <c r="N43" s="42"/>
      <c r="O43" s="43"/>
      <c r="P43" s="46">
        <f>D47+H47+K47+O47</f>
        <v>50</v>
      </c>
    </row>
    <row r="44" spans="1:16" ht="15.75" customHeight="1">
      <c r="A44" s="31"/>
      <c r="B44" s="12"/>
      <c r="C44" s="10"/>
      <c r="D44" s="10"/>
      <c r="E44" s="10"/>
      <c r="F44" s="3">
        <v>0</v>
      </c>
      <c r="G44" s="8"/>
      <c r="H44" s="3" t="s">
        <v>0</v>
      </c>
      <c r="I44" s="4">
        <f>G44*(-5)</f>
        <v>0</v>
      </c>
      <c r="J44" s="35"/>
      <c r="K44" s="36"/>
      <c r="L44" s="37"/>
      <c r="M44" s="16"/>
      <c r="N44" s="42"/>
      <c r="O44" s="43"/>
      <c r="P44" s="46"/>
    </row>
    <row r="45" spans="1:16" ht="15.75" customHeight="1">
      <c r="A45" s="31"/>
      <c r="B45" s="47" t="s">
        <v>3</v>
      </c>
      <c r="C45" s="47"/>
      <c r="D45" s="5">
        <v>50</v>
      </c>
      <c r="E45" s="6"/>
      <c r="F45" s="47" t="s">
        <v>6</v>
      </c>
      <c r="G45" s="47"/>
      <c r="H45" s="8"/>
      <c r="I45" s="3"/>
      <c r="J45" s="35"/>
      <c r="K45" s="36"/>
      <c r="L45" s="37"/>
      <c r="M45" s="16"/>
      <c r="N45" s="42"/>
      <c r="O45" s="43"/>
      <c r="P45" s="46"/>
    </row>
    <row r="46" spans="1:16" ht="15.75" customHeight="1">
      <c r="A46" s="31"/>
      <c r="B46" s="3"/>
      <c r="C46" s="3"/>
      <c r="D46" s="3"/>
      <c r="E46" s="3"/>
      <c r="F46" s="47" t="s">
        <v>7</v>
      </c>
      <c r="G46" s="47"/>
      <c r="H46" s="8"/>
      <c r="I46" s="3"/>
      <c r="J46" s="38"/>
      <c r="K46" s="39"/>
      <c r="L46" s="40"/>
      <c r="M46" s="17"/>
      <c r="N46" s="44"/>
      <c r="O46" s="45"/>
      <c r="P46" s="46"/>
    </row>
    <row r="47" spans="1:16" ht="15.75" customHeight="1">
      <c r="A47" s="73"/>
      <c r="B47" s="47" t="s">
        <v>4</v>
      </c>
      <c r="C47" s="47"/>
      <c r="D47" s="4">
        <f>E40+E41+E42+E43+E44+D45</f>
        <v>50</v>
      </c>
      <c r="E47" s="6"/>
      <c r="F47" s="47" t="s">
        <v>4</v>
      </c>
      <c r="G47" s="47"/>
      <c r="H47" s="4">
        <f>I40+I41+I42+I43+I44+H45+H46</f>
        <v>0</v>
      </c>
      <c r="I47" s="3"/>
      <c r="J47" s="3" t="s">
        <v>4</v>
      </c>
      <c r="K47" s="48">
        <v>0</v>
      </c>
      <c r="L47" s="49"/>
      <c r="M47" s="50"/>
      <c r="N47" s="3" t="s">
        <v>4</v>
      </c>
      <c r="O47" s="18"/>
      <c r="P47" s="26" t="str">
        <f>IF(R9&lt;0,"Yếu",IF(R9&lt;=7,"Trung bình",IF(R9&lt;=30,"Khá","Xuất sắc")))</f>
        <v>Xuất sắc</v>
      </c>
    </row>
    <row r="48" spans="1:16" ht="15.75" customHeight="1">
      <c r="A48" s="65" t="s">
        <v>28</v>
      </c>
      <c r="B48" s="2" t="s">
        <v>1</v>
      </c>
      <c r="C48" s="3"/>
      <c r="D48" s="3"/>
      <c r="E48" s="3" t="s">
        <v>9</v>
      </c>
      <c r="F48" s="3" t="s">
        <v>5</v>
      </c>
      <c r="G48" s="3"/>
      <c r="H48" s="3"/>
      <c r="I48" s="3" t="s">
        <v>10</v>
      </c>
      <c r="J48" s="32" t="s">
        <v>44</v>
      </c>
      <c r="K48" s="33"/>
      <c r="L48" s="34"/>
      <c r="M48" s="15"/>
      <c r="N48" s="32"/>
      <c r="O48" s="41"/>
      <c r="P48" s="66">
        <f>S10</f>
        <v>9</v>
      </c>
    </row>
    <row r="49" spans="1:16" ht="15.75" customHeight="1">
      <c r="A49" s="47"/>
      <c r="B49" s="3">
        <v>10</v>
      </c>
      <c r="C49" s="8"/>
      <c r="D49" s="3" t="s">
        <v>0</v>
      </c>
      <c r="E49" s="4">
        <f>C49*5</f>
        <v>0</v>
      </c>
      <c r="F49" s="3">
        <v>4</v>
      </c>
      <c r="G49" s="8"/>
      <c r="H49" s="3" t="s">
        <v>0</v>
      </c>
      <c r="I49" s="4">
        <f>G49*(-1)</f>
        <v>0</v>
      </c>
      <c r="J49" s="35"/>
      <c r="K49" s="36"/>
      <c r="L49" s="37"/>
      <c r="M49" s="16"/>
      <c r="N49" s="42"/>
      <c r="O49" s="43"/>
      <c r="P49" s="67"/>
    </row>
    <row r="50" spans="1:16" ht="15.75" customHeight="1">
      <c r="A50" s="47"/>
      <c r="B50" s="3">
        <v>9</v>
      </c>
      <c r="C50" s="8"/>
      <c r="D50" s="3" t="s">
        <v>0</v>
      </c>
      <c r="E50" s="4">
        <f>C50*4</f>
        <v>0</v>
      </c>
      <c r="F50" s="3">
        <v>3</v>
      </c>
      <c r="G50" s="8"/>
      <c r="H50" s="3" t="s">
        <v>0</v>
      </c>
      <c r="I50" s="4">
        <f>G50*(-2)</f>
        <v>0</v>
      </c>
      <c r="J50" s="35"/>
      <c r="K50" s="36"/>
      <c r="L50" s="37"/>
      <c r="M50" s="16"/>
      <c r="N50" s="42"/>
      <c r="O50" s="43"/>
      <c r="P50" s="67"/>
    </row>
    <row r="51" spans="1:16" ht="15.75" customHeight="1">
      <c r="A51" s="47"/>
      <c r="B51" s="3">
        <v>8</v>
      </c>
      <c r="C51" s="8"/>
      <c r="D51" s="3" t="s">
        <v>0</v>
      </c>
      <c r="E51" s="11">
        <f>C51*3</f>
        <v>0</v>
      </c>
      <c r="F51" s="3">
        <v>2</v>
      </c>
      <c r="G51" s="8"/>
      <c r="H51" s="3" t="s">
        <v>0</v>
      </c>
      <c r="I51" s="4">
        <f>G51*(-3)</f>
        <v>0</v>
      </c>
      <c r="J51" s="35"/>
      <c r="K51" s="36"/>
      <c r="L51" s="37"/>
      <c r="M51" s="16"/>
      <c r="N51" s="42"/>
      <c r="O51" s="43"/>
      <c r="P51" s="68"/>
    </row>
    <row r="52" spans="1:16" ht="15.75" customHeight="1">
      <c r="A52" s="47"/>
      <c r="B52" s="9"/>
      <c r="C52" s="10"/>
      <c r="D52" s="10"/>
      <c r="E52" s="10"/>
      <c r="F52" s="3">
        <v>1</v>
      </c>
      <c r="G52" s="8"/>
      <c r="H52" s="3" t="s">
        <v>0</v>
      </c>
      <c r="I52" s="4">
        <f>G52*(-4)</f>
        <v>0</v>
      </c>
      <c r="J52" s="35"/>
      <c r="K52" s="36"/>
      <c r="L52" s="37"/>
      <c r="M52" s="16"/>
      <c r="N52" s="42"/>
      <c r="O52" s="43"/>
      <c r="P52" s="46">
        <f>D56+H56+K56+O56</f>
        <v>34</v>
      </c>
    </row>
    <row r="53" spans="1:16" ht="15.75" customHeight="1">
      <c r="A53" s="47"/>
      <c r="B53" s="12"/>
      <c r="C53" s="10"/>
      <c r="D53" s="10"/>
      <c r="E53" s="10"/>
      <c r="F53" s="3">
        <v>0</v>
      </c>
      <c r="G53" s="8"/>
      <c r="H53" s="3" t="s">
        <v>0</v>
      </c>
      <c r="I53" s="4">
        <f>G53*(-5)</f>
        <v>0</v>
      </c>
      <c r="J53" s="35"/>
      <c r="K53" s="36"/>
      <c r="L53" s="37"/>
      <c r="M53" s="16"/>
      <c r="N53" s="42"/>
      <c r="O53" s="43"/>
      <c r="P53" s="46"/>
    </row>
    <row r="54" spans="1:16" ht="15.75" customHeight="1">
      <c r="A54" s="47"/>
      <c r="B54" s="47" t="s">
        <v>3</v>
      </c>
      <c r="C54" s="47"/>
      <c r="D54" s="5">
        <v>50</v>
      </c>
      <c r="E54" s="6"/>
      <c r="F54" s="47" t="s">
        <v>6</v>
      </c>
      <c r="G54" s="47"/>
      <c r="H54" s="8"/>
      <c r="I54" s="3"/>
      <c r="J54" s="35"/>
      <c r="K54" s="36"/>
      <c r="L54" s="37"/>
      <c r="M54" s="16"/>
      <c r="N54" s="42"/>
      <c r="O54" s="43"/>
      <c r="P54" s="46"/>
    </row>
    <row r="55" spans="1:16" ht="15.75" customHeight="1">
      <c r="A55" s="47"/>
      <c r="B55" s="3"/>
      <c r="C55" s="3"/>
      <c r="D55" s="3"/>
      <c r="E55" s="3"/>
      <c r="F55" s="47" t="s">
        <v>7</v>
      </c>
      <c r="G55" s="47"/>
      <c r="H55" s="8"/>
      <c r="I55" s="3"/>
      <c r="J55" s="38"/>
      <c r="K55" s="39"/>
      <c r="L55" s="40"/>
      <c r="M55" s="17"/>
      <c r="N55" s="44"/>
      <c r="O55" s="45"/>
      <c r="P55" s="46"/>
    </row>
    <row r="56" spans="1:16" ht="15.75" customHeight="1">
      <c r="A56" s="47"/>
      <c r="B56" s="47" t="s">
        <v>4</v>
      </c>
      <c r="C56" s="47"/>
      <c r="D56" s="4">
        <f>E49+E50+E51+E52+E53+D54</f>
        <v>50</v>
      </c>
      <c r="E56" s="6"/>
      <c r="F56" s="47" t="s">
        <v>4</v>
      </c>
      <c r="G56" s="47"/>
      <c r="H56" s="4">
        <f>I49+I50+I51+I52+I53+H54+H55</f>
        <v>0</v>
      </c>
      <c r="I56" s="3"/>
      <c r="J56" s="3" t="s">
        <v>4</v>
      </c>
      <c r="K56" s="48">
        <v>-16</v>
      </c>
      <c r="L56" s="49"/>
      <c r="M56" s="50"/>
      <c r="N56" s="3" t="s">
        <v>4</v>
      </c>
      <c r="O56" s="18"/>
      <c r="P56" s="26" t="str">
        <f>IF(R10&lt;0,"Yếu",IF(R10&lt;=7,"Trung bình",IF(R10&lt;=30,"Khá","Xuất sắc")))</f>
        <v>Xuất sắc</v>
      </c>
    </row>
    <row r="57" spans="1:16" s="7" customFormat="1" ht="15.75" customHeight="1">
      <c r="A57" s="65" t="s">
        <v>42</v>
      </c>
      <c r="B57" s="2" t="s">
        <v>1</v>
      </c>
      <c r="C57" s="3"/>
      <c r="D57" s="3"/>
      <c r="E57" s="3" t="s">
        <v>9</v>
      </c>
      <c r="F57" s="3" t="s">
        <v>5</v>
      </c>
      <c r="G57" s="3"/>
      <c r="H57" s="3"/>
      <c r="I57" s="3" t="s">
        <v>10</v>
      </c>
      <c r="J57" s="32" t="s">
        <v>68</v>
      </c>
      <c r="K57" s="33"/>
      <c r="L57" s="34"/>
      <c r="M57" s="15"/>
      <c r="N57" s="32"/>
      <c r="O57" s="41"/>
      <c r="P57" s="64">
        <f>S11</f>
        <v>11</v>
      </c>
    </row>
    <row r="58" spans="1:16" ht="15.75" customHeight="1">
      <c r="A58" s="47"/>
      <c r="B58" s="3">
        <v>10</v>
      </c>
      <c r="C58" s="8"/>
      <c r="D58" s="3" t="s">
        <v>0</v>
      </c>
      <c r="E58" s="4">
        <f>C58*5</f>
        <v>0</v>
      </c>
      <c r="F58" s="3">
        <v>4</v>
      </c>
      <c r="G58" s="8"/>
      <c r="H58" s="3" t="s">
        <v>0</v>
      </c>
      <c r="I58" s="4">
        <f>G58*(-1)</f>
        <v>0</v>
      </c>
      <c r="J58" s="35"/>
      <c r="K58" s="36"/>
      <c r="L58" s="37"/>
      <c r="M58" s="16"/>
      <c r="N58" s="42"/>
      <c r="O58" s="43"/>
      <c r="P58" s="64"/>
    </row>
    <row r="59" spans="1:16" ht="15.75" customHeight="1">
      <c r="A59" s="47"/>
      <c r="B59" s="3">
        <v>9</v>
      </c>
      <c r="C59" s="8">
        <v>2</v>
      </c>
      <c r="D59" s="3" t="s">
        <v>0</v>
      </c>
      <c r="E59" s="4">
        <f>C59*4</f>
        <v>8</v>
      </c>
      <c r="F59" s="3">
        <v>3</v>
      </c>
      <c r="G59" s="8"/>
      <c r="H59" s="3" t="s">
        <v>0</v>
      </c>
      <c r="I59" s="4">
        <f>G59*(-2)</f>
        <v>0</v>
      </c>
      <c r="J59" s="35"/>
      <c r="K59" s="36"/>
      <c r="L59" s="37"/>
      <c r="M59" s="16"/>
      <c r="N59" s="42"/>
      <c r="O59" s="43"/>
      <c r="P59" s="64"/>
    </row>
    <row r="60" spans="1:16" ht="15.75" customHeight="1">
      <c r="A60" s="47"/>
      <c r="B60" s="3">
        <v>8</v>
      </c>
      <c r="C60" s="8">
        <v>1</v>
      </c>
      <c r="D60" s="3" t="s">
        <v>0</v>
      </c>
      <c r="E60" s="11">
        <f>C60*3</f>
        <v>3</v>
      </c>
      <c r="F60" s="3">
        <v>2</v>
      </c>
      <c r="G60" s="8"/>
      <c r="H60" s="3" t="s">
        <v>0</v>
      </c>
      <c r="I60" s="4">
        <f>G60*(-3)</f>
        <v>0</v>
      </c>
      <c r="J60" s="35"/>
      <c r="K60" s="36"/>
      <c r="L60" s="37"/>
      <c r="M60" s="16"/>
      <c r="N60" s="42"/>
      <c r="O60" s="43"/>
      <c r="P60" s="64"/>
    </row>
    <row r="61" spans="1:16" ht="15.75" customHeight="1">
      <c r="A61" s="47"/>
      <c r="B61" s="9"/>
      <c r="C61" s="10"/>
      <c r="D61" s="10"/>
      <c r="E61" s="10"/>
      <c r="F61" s="3">
        <v>1</v>
      </c>
      <c r="G61" s="8"/>
      <c r="H61" s="3" t="s">
        <v>0</v>
      </c>
      <c r="I61" s="4">
        <f>G61*(-4)</f>
        <v>0</v>
      </c>
      <c r="J61" s="35"/>
      <c r="K61" s="36"/>
      <c r="L61" s="37"/>
      <c r="M61" s="16"/>
      <c r="N61" s="42"/>
      <c r="O61" s="43"/>
      <c r="P61" s="52">
        <f>D65+H65+K65+O65</f>
        <v>20</v>
      </c>
    </row>
    <row r="62" spans="1:16" ht="15.75" customHeight="1">
      <c r="A62" s="47"/>
      <c r="B62" s="12"/>
      <c r="C62" s="10"/>
      <c r="D62" s="10"/>
      <c r="E62" s="10"/>
      <c r="F62" s="3">
        <v>0</v>
      </c>
      <c r="G62" s="8">
        <v>5</v>
      </c>
      <c r="H62" s="3" t="s">
        <v>0</v>
      </c>
      <c r="I62" s="4">
        <f>G62*(-5)</f>
        <v>-25</v>
      </c>
      <c r="J62" s="35"/>
      <c r="K62" s="36"/>
      <c r="L62" s="37"/>
      <c r="M62" s="16"/>
      <c r="N62" s="42"/>
      <c r="O62" s="43"/>
      <c r="P62" s="53"/>
    </row>
    <row r="63" spans="1:16" ht="15.75" customHeight="1">
      <c r="A63" s="47"/>
      <c r="B63" s="47" t="s">
        <v>3</v>
      </c>
      <c r="C63" s="47"/>
      <c r="D63" s="5">
        <v>50</v>
      </c>
      <c r="E63" s="6"/>
      <c r="F63" s="47" t="s">
        <v>6</v>
      </c>
      <c r="G63" s="47"/>
      <c r="H63" s="8"/>
      <c r="I63" s="3"/>
      <c r="J63" s="35"/>
      <c r="K63" s="36"/>
      <c r="L63" s="37"/>
      <c r="M63" s="16"/>
      <c r="N63" s="42"/>
      <c r="O63" s="43"/>
      <c r="P63" s="53"/>
    </row>
    <row r="64" spans="1:16" ht="15.75" customHeight="1">
      <c r="A64" s="47"/>
      <c r="B64" s="3"/>
      <c r="C64" s="3"/>
      <c r="D64" s="3"/>
      <c r="E64" s="3"/>
      <c r="F64" s="47" t="s">
        <v>7</v>
      </c>
      <c r="G64" s="47"/>
      <c r="H64" s="8"/>
      <c r="I64" s="3"/>
      <c r="J64" s="38"/>
      <c r="K64" s="39"/>
      <c r="L64" s="40"/>
      <c r="M64" s="17"/>
      <c r="N64" s="44"/>
      <c r="O64" s="45"/>
      <c r="P64" s="54"/>
    </row>
    <row r="65" spans="1:16" ht="15.75" customHeight="1">
      <c r="A65" s="47"/>
      <c r="B65" s="47" t="s">
        <v>4</v>
      </c>
      <c r="C65" s="47"/>
      <c r="D65" s="4">
        <f>E58+E59+E60+E61+E62+D63</f>
        <v>61</v>
      </c>
      <c r="E65" s="6"/>
      <c r="F65" s="47" t="s">
        <v>4</v>
      </c>
      <c r="G65" s="47"/>
      <c r="H65" s="4">
        <f>I58+I59+I60+I61+I62+H63+H64</f>
        <v>-25</v>
      </c>
      <c r="I65" s="3"/>
      <c r="J65" s="3" t="s">
        <v>4</v>
      </c>
      <c r="K65" s="48">
        <v>-16</v>
      </c>
      <c r="L65" s="49"/>
      <c r="M65" s="50"/>
      <c r="N65" s="3" t="s">
        <v>4</v>
      </c>
      <c r="O65" s="18"/>
      <c r="P65" s="27" t="str">
        <f>IF(R11&lt;0,"Yếu",IF(R11&lt;=7,"Trung bình",IF(R11&lt;=30,"Khá","Xuất sắc")))</f>
        <v>Khá</v>
      </c>
    </row>
    <row r="66" spans="1:16" ht="15.75" customHeight="1">
      <c r="A66" s="30" t="s">
        <v>29</v>
      </c>
      <c r="B66" s="2" t="s">
        <v>1</v>
      </c>
      <c r="C66" s="3"/>
      <c r="D66" s="3"/>
      <c r="E66" s="3" t="s">
        <v>9</v>
      </c>
      <c r="F66" s="3" t="s">
        <v>5</v>
      </c>
      <c r="G66" s="3"/>
      <c r="H66" s="3"/>
      <c r="I66" s="3" t="s">
        <v>10</v>
      </c>
      <c r="J66" s="32" t="s">
        <v>69</v>
      </c>
      <c r="K66" s="33"/>
      <c r="L66" s="34"/>
      <c r="M66" s="15"/>
      <c r="N66" s="32"/>
      <c r="O66" s="41"/>
      <c r="P66" s="51">
        <f>S12</f>
        <v>7</v>
      </c>
    </row>
    <row r="67" spans="1:16" ht="15.75" customHeight="1">
      <c r="A67" s="31"/>
      <c r="B67" s="3">
        <v>10</v>
      </c>
      <c r="C67" s="8"/>
      <c r="D67" s="3" t="s">
        <v>0</v>
      </c>
      <c r="E67" s="4">
        <f>C67*5</f>
        <v>0</v>
      </c>
      <c r="F67" s="3">
        <v>4</v>
      </c>
      <c r="G67" s="8"/>
      <c r="H67" s="3" t="s">
        <v>0</v>
      </c>
      <c r="I67" s="4">
        <f>G67*(-1)</f>
        <v>0</v>
      </c>
      <c r="J67" s="35"/>
      <c r="K67" s="36"/>
      <c r="L67" s="37"/>
      <c r="M67" s="16"/>
      <c r="N67" s="42"/>
      <c r="O67" s="43"/>
      <c r="P67" s="51"/>
    </row>
    <row r="68" spans="1:16" ht="15.75" customHeight="1">
      <c r="A68" s="31"/>
      <c r="B68" s="3">
        <v>9</v>
      </c>
      <c r="C68" s="8">
        <v>2</v>
      </c>
      <c r="D68" s="3" t="s">
        <v>0</v>
      </c>
      <c r="E68" s="4">
        <f>C68*4</f>
        <v>8</v>
      </c>
      <c r="F68" s="3">
        <v>3</v>
      </c>
      <c r="G68" s="8"/>
      <c r="H68" s="3" t="s">
        <v>0</v>
      </c>
      <c r="I68" s="4">
        <f>G68*(-2)</f>
        <v>0</v>
      </c>
      <c r="J68" s="35"/>
      <c r="K68" s="36"/>
      <c r="L68" s="37"/>
      <c r="M68" s="16"/>
      <c r="N68" s="42"/>
      <c r="O68" s="43"/>
      <c r="P68" s="51"/>
    </row>
    <row r="69" spans="1:16" ht="15.75" customHeight="1">
      <c r="A69" s="31"/>
      <c r="B69" s="3">
        <v>8</v>
      </c>
      <c r="C69" s="8"/>
      <c r="D69" s="3" t="s">
        <v>0</v>
      </c>
      <c r="E69" s="11">
        <f>C69*3</f>
        <v>0</v>
      </c>
      <c r="F69" s="3">
        <v>2</v>
      </c>
      <c r="G69" s="8"/>
      <c r="H69" s="3" t="s">
        <v>0</v>
      </c>
      <c r="I69" s="4">
        <f>G69*(-3)</f>
        <v>0</v>
      </c>
      <c r="J69" s="35"/>
      <c r="K69" s="36"/>
      <c r="L69" s="37"/>
      <c r="M69" s="16"/>
      <c r="N69" s="42"/>
      <c r="O69" s="43"/>
      <c r="P69" s="51"/>
    </row>
    <row r="70" spans="1:16" ht="15.75" customHeight="1">
      <c r="A70" s="31"/>
      <c r="B70" s="9"/>
      <c r="C70" s="10"/>
      <c r="D70" s="10"/>
      <c r="E70" s="10"/>
      <c r="F70" s="3">
        <v>1</v>
      </c>
      <c r="G70" s="8"/>
      <c r="H70" s="3" t="s">
        <v>0</v>
      </c>
      <c r="I70" s="4">
        <f>G70*(-4)</f>
        <v>0</v>
      </c>
      <c r="J70" s="35"/>
      <c r="K70" s="36"/>
      <c r="L70" s="37"/>
      <c r="M70" s="16"/>
      <c r="N70" s="42"/>
      <c r="O70" s="43"/>
      <c r="P70" s="46">
        <f>D74+H74+K74+O74</f>
        <v>39</v>
      </c>
    </row>
    <row r="71" spans="1:16" ht="15.75" customHeight="1">
      <c r="A71" s="31"/>
      <c r="B71" s="12"/>
      <c r="C71" s="10"/>
      <c r="D71" s="10"/>
      <c r="E71" s="10"/>
      <c r="F71" s="3">
        <v>0</v>
      </c>
      <c r="G71" s="8"/>
      <c r="H71" s="3" t="s">
        <v>0</v>
      </c>
      <c r="I71" s="4">
        <f>G71*(-5)</f>
        <v>0</v>
      </c>
      <c r="J71" s="35"/>
      <c r="K71" s="36"/>
      <c r="L71" s="37"/>
      <c r="M71" s="16"/>
      <c r="N71" s="42"/>
      <c r="O71" s="43"/>
      <c r="P71" s="46"/>
    </row>
    <row r="72" spans="1:16" ht="15.75" customHeight="1">
      <c r="A72" s="31"/>
      <c r="B72" s="47" t="s">
        <v>3</v>
      </c>
      <c r="C72" s="47"/>
      <c r="D72" s="5">
        <v>50</v>
      </c>
      <c r="E72" s="6"/>
      <c r="F72" s="47" t="s">
        <v>6</v>
      </c>
      <c r="G72" s="47"/>
      <c r="H72" s="8"/>
      <c r="I72" s="3"/>
      <c r="J72" s="35"/>
      <c r="K72" s="36"/>
      <c r="L72" s="37"/>
      <c r="M72" s="16"/>
      <c r="N72" s="42"/>
      <c r="O72" s="43"/>
      <c r="P72" s="46"/>
    </row>
    <row r="73" spans="1:16" ht="15.75" customHeight="1">
      <c r="A73" s="31"/>
      <c r="B73" s="3"/>
      <c r="C73" s="3"/>
      <c r="D73" s="3"/>
      <c r="E73" s="3"/>
      <c r="F73" s="47" t="s">
        <v>7</v>
      </c>
      <c r="G73" s="47"/>
      <c r="H73" s="8"/>
      <c r="I73" s="3"/>
      <c r="J73" s="38"/>
      <c r="K73" s="39"/>
      <c r="L73" s="40"/>
      <c r="M73" s="17"/>
      <c r="N73" s="44"/>
      <c r="O73" s="45"/>
      <c r="P73" s="46"/>
    </row>
    <row r="74" spans="1:16" ht="15.75" customHeight="1">
      <c r="A74" s="31"/>
      <c r="B74" s="47" t="s">
        <v>4</v>
      </c>
      <c r="C74" s="47"/>
      <c r="D74" s="4">
        <f>E67+E68+E69+E70+E71+D72</f>
        <v>58</v>
      </c>
      <c r="E74" s="6"/>
      <c r="F74" s="47" t="s">
        <v>4</v>
      </c>
      <c r="G74" s="47"/>
      <c r="H74" s="4">
        <f>I67+I68+I69+I70+I71+H72+H73</f>
        <v>0</v>
      </c>
      <c r="I74" s="3"/>
      <c r="J74" s="3" t="s">
        <v>4</v>
      </c>
      <c r="K74" s="48">
        <v>-19</v>
      </c>
      <c r="L74" s="49"/>
      <c r="M74" s="50"/>
      <c r="N74" s="3" t="s">
        <v>4</v>
      </c>
      <c r="O74" s="18"/>
      <c r="P74" s="26" t="str">
        <f>IF(R12&lt;0,"Yếu",IF(R12&lt;=7,"Trung bình",IF(R12&lt;=30,"Khá","Xuất sắc")))</f>
        <v>Xuất sắc</v>
      </c>
    </row>
    <row r="75" spans="1:16" ht="15.75" customHeight="1">
      <c r="A75" s="30" t="s">
        <v>63</v>
      </c>
      <c r="B75" s="2" t="s">
        <v>1</v>
      </c>
      <c r="C75" s="3"/>
      <c r="D75" s="3"/>
      <c r="E75" s="3" t="s">
        <v>9</v>
      </c>
      <c r="F75" s="3" t="s">
        <v>5</v>
      </c>
      <c r="G75" s="3"/>
      <c r="H75" s="3"/>
      <c r="I75" s="3" t="s">
        <v>10</v>
      </c>
      <c r="J75" s="32" t="s">
        <v>45</v>
      </c>
      <c r="K75" s="33"/>
      <c r="L75" s="34"/>
      <c r="M75" s="15"/>
      <c r="N75" s="32"/>
      <c r="O75" s="41"/>
      <c r="P75" s="51">
        <f>S13</f>
        <v>8</v>
      </c>
    </row>
    <row r="76" spans="1:16" ht="15.75" customHeight="1">
      <c r="A76" s="31"/>
      <c r="B76" s="3">
        <v>10</v>
      </c>
      <c r="C76" s="8"/>
      <c r="D76" s="3" t="s">
        <v>0</v>
      </c>
      <c r="E76" s="4">
        <f>C76*5</f>
        <v>0</v>
      </c>
      <c r="F76" s="3">
        <v>4</v>
      </c>
      <c r="G76" s="8"/>
      <c r="H76" s="3" t="s">
        <v>0</v>
      </c>
      <c r="I76" s="4">
        <f>G76*(-1)</f>
        <v>0</v>
      </c>
      <c r="J76" s="35"/>
      <c r="K76" s="36"/>
      <c r="L76" s="37"/>
      <c r="M76" s="16"/>
      <c r="N76" s="42"/>
      <c r="O76" s="43"/>
      <c r="P76" s="51"/>
    </row>
    <row r="77" spans="1:16" ht="15.75" customHeight="1">
      <c r="A77" s="31"/>
      <c r="B77" s="3">
        <v>9</v>
      </c>
      <c r="C77" s="8">
        <v>1</v>
      </c>
      <c r="D77" s="3" t="s">
        <v>0</v>
      </c>
      <c r="E77" s="4">
        <f>C77*4</f>
        <v>4</v>
      </c>
      <c r="F77" s="3">
        <v>3</v>
      </c>
      <c r="G77" s="8"/>
      <c r="H77" s="3" t="s">
        <v>0</v>
      </c>
      <c r="I77" s="4">
        <f>G77*(-2)</f>
        <v>0</v>
      </c>
      <c r="J77" s="35"/>
      <c r="K77" s="36"/>
      <c r="L77" s="37"/>
      <c r="M77" s="16"/>
      <c r="N77" s="42"/>
      <c r="O77" s="43"/>
      <c r="P77" s="51"/>
    </row>
    <row r="78" spans="1:16" ht="15.75" customHeight="1">
      <c r="A78" s="31"/>
      <c r="B78" s="3">
        <v>8</v>
      </c>
      <c r="C78" s="8"/>
      <c r="D78" s="3" t="s">
        <v>0</v>
      </c>
      <c r="E78" s="11">
        <f>C78*3</f>
        <v>0</v>
      </c>
      <c r="F78" s="3">
        <v>2</v>
      </c>
      <c r="G78" s="8"/>
      <c r="H78" s="3" t="s">
        <v>0</v>
      </c>
      <c r="I78" s="4">
        <f>G78*(-3)</f>
        <v>0</v>
      </c>
      <c r="J78" s="35"/>
      <c r="K78" s="36"/>
      <c r="L78" s="37"/>
      <c r="M78" s="16"/>
      <c r="N78" s="42"/>
      <c r="O78" s="43"/>
      <c r="P78" s="51"/>
    </row>
    <row r="79" spans="1:16" ht="15.75" customHeight="1">
      <c r="A79" s="31"/>
      <c r="B79" s="9"/>
      <c r="C79" s="10"/>
      <c r="D79" s="10"/>
      <c r="E79" s="10"/>
      <c r="F79" s="3">
        <v>1</v>
      </c>
      <c r="G79" s="8"/>
      <c r="H79" s="3" t="s">
        <v>0</v>
      </c>
      <c r="I79" s="4">
        <f>G79*(-4)</f>
        <v>0</v>
      </c>
      <c r="J79" s="35"/>
      <c r="K79" s="36"/>
      <c r="L79" s="37"/>
      <c r="M79" s="16"/>
      <c r="N79" s="42"/>
      <c r="O79" s="43"/>
      <c r="P79" s="52">
        <f>D83+H83+K83+O83</f>
        <v>36</v>
      </c>
    </row>
    <row r="80" spans="1:16" ht="15.75" customHeight="1">
      <c r="A80" s="31"/>
      <c r="B80" s="12"/>
      <c r="C80" s="10"/>
      <c r="D80" s="10"/>
      <c r="E80" s="10"/>
      <c r="F80" s="3">
        <v>0</v>
      </c>
      <c r="G80" s="8"/>
      <c r="H80" s="3" t="s">
        <v>0</v>
      </c>
      <c r="I80" s="4">
        <f>G80*(-5)</f>
        <v>0</v>
      </c>
      <c r="J80" s="35"/>
      <c r="K80" s="36"/>
      <c r="L80" s="37"/>
      <c r="M80" s="16"/>
      <c r="N80" s="42"/>
      <c r="O80" s="43"/>
      <c r="P80" s="53"/>
    </row>
    <row r="81" spans="1:16" ht="15.75" customHeight="1">
      <c r="A81" s="31"/>
      <c r="B81" s="47" t="s">
        <v>3</v>
      </c>
      <c r="C81" s="47"/>
      <c r="D81" s="5">
        <v>50</v>
      </c>
      <c r="E81" s="6"/>
      <c r="F81" s="47" t="s">
        <v>6</v>
      </c>
      <c r="G81" s="47"/>
      <c r="H81" s="8"/>
      <c r="I81" s="3"/>
      <c r="J81" s="35"/>
      <c r="K81" s="36"/>
      <c r="L81" s="37"/>
      <c r="M81" s="16"/>
      <c r="N81" s="42"/>
      <c r="O81" s="43"/>
      <c r="P81" s="53"/>
    </row>
    <row r="82" spans="1:16" ht="15.75" customHeight="1">
      <c r="A82" s="31"/>
      <c r="B82" s="3"/>
      <c r="C82" s="3"/>
      <c r="D82" s="3"/>
      <c r="E82" s="3"/>
      <c r="F82" s="47" t="s">
        <v>7</v>
      </c>
      <c r="G82" s="47"/>
      <c r="H82" s="8"/>
      <c r="I82" s="3"/>
      <c r="J82" s="38"/>
      <c r="K82" s="39"/>
      <c r="L82" s="40"/>
      <c r="M82" s="17"/>
      <c r="N82" s="44"/>
      <c r="O82" s="45"/>
      <c r="P82" s="54"/>
    </row>
    <row r="83" spans="1:16" ht="15.75" customHeight="1">
      <c r="A83" s="31"/>
      <c r="B83" s="47" t="s">
        <v>4</v>
      </c>
      <c r="C83" s="47"/>
      <c r="D83" s="4">
        <f>E76+E77+E78+E79+E80+D81</f>
        <v>54</v>
      </c>
      <c r="E83" s="6"/>
      <c r="F83" s="47" t="s">
        <v>4</v>
      </c>
      <c r="G83" s="47"/>
      <c r="H83" s="4">
        <f>I76+I77+I78+I79+I80+H81+H82</f>
        <v>0</v>
      </c>
      <c r="I83" s="3"/>
      <c r="J83" s="3" t="s">
        <v>4</v>
      </c>
      <c r="K83" s="48">
        <v>-18</v>
      </c>
      <c r="L83" s="49"/>
      <c r="M83" s="50"/>
      <c r="N83" s="3" t="s">
        <v>4</v>
      </c>
      <c r="O83" s="18"/>
      <c r="P83" s="26" t="str">
        <f>IF(R13&lt;0,"Yếu",IF(R13&lt;=7,"Trung bình",IF(R13&lt;=30,"Khá","Xuất sắc")))</f>
        <v>Xuất sắc</v>
      </c>
    </row>
    <row r="84" spans="1:16" ht="15.75" customHeight="1">
      <c r="A84" s="30" t="s">
        <v>30</v>
      </c>
      <c r="B84" s="2" t="s">
        <v>1</v>
      </c>
      <c r="C84" s="3"/>
      <c r="D84" s="3"/>
      <c r="E84" s="3" t="s">
        <v>9</v>
      </c>
      <c r="F84" s="3" t="s">
        <v>5</v>
      </c>
      <c r="G84" s="3"/>
      <c r="H84" s="3"/>
      <c r="I84" s="3" t="s">
        <v>10</v>
      </c>
      <c r="J84" s="55" t="s">
        <v>51</v>
      </c>
      <c r="K84" s="56"/>
      <c r="L84" s="57"/>
      <c r="M84" s="15"/>
      <c r="N84" s="32"/>
      <c r="O84" s="41"/>
      <c r="P84" s="51">
        <f>S14</f>
        <v>1</v>
      </c>
    </row>
    <row r="85" spans="1:16" ht="15.75" customHeight="1">
      <c r="A85" s="31"/>
      <c r="B85" s="3">
        <v>10</v>
      </c>
      <c r="C85" s="8">
        <v>1</v>
      </c>
      <c r="D85" s="3" t="s">
        <v>0</v>
      </c>
      <c r="E85" s="4">
        <f>C85*5</f>
        <v>5</v>
      </c>
      <c r="F85" s="3">
        <v>4</v>
      </c>
      <c r="G85" s="8"/>
      <c r="H85" s="3" t="s">
        <v>0</v>
      </c>
      <c r="I85" s="4">
        <f>G85*(-1)</f>
        <v>0</v>
      </c>
      <c r="J85" s="58"/>
      <c r="K85" s="59"/>
      <c r="L85" s="60"/>
      <c r="M85" s="16"/>
      <c r="N85" s="42"/>
      <c r="O85" s="43"/>
      <c r="P85" s="51"/>
    </row>
    <row r="86" spans="1:16" ht="15.75" customHeight="1">
      <c r="A86" s="31"/>
      <c r="B86" s="3">
        <v>9</v>
      </c>
      <c r="C86" s="8">
        <v>1</v>
      </c>
      <c r="D86" s="3" t="s">
        <v>0</v>
      </c>
      <c r="E86" s="4">
        <f>C86*4</f>
        <v>4</v>
      </c>
      <c r="F86" s="3">
        <v>3</v>
      </c>
      <c r="G86" s="8"/>
      <c r="H86" s="3" t="s">
        <v>0</v>
      </c>
      <c r="I86" s="4">
        <f>G86*(-2)</f>
        <v>0</v>
      </c>
      <c r="J86" s="58"/>
      <c r="K86" s="59"/>
      <c r="L86" s="60"/>
      <c r="M86" s="16"/>
      <c r="N86" s="42"/>
      <c r="O86" s="43"/>
      <c r="P86" s="51"/>
    </row>
    <row r="87" spans="1:16" ht="15.75" customHeight="1">
      <c r="A87" s="31"/>
      <c r="B87" s="3">
        <v>8</v>
      </c>
      <c r="C87" s="8">
        <v>7</v>
      </c>
      <c r="D87" s="3" t="s">
        <v>0</v>
      </c>
      <c r="E87" s="11">
        <f>C87*3</f>
        <v>21</v>
      </c>
      <c r="F87" s="3">
        <v>2</v>
      </c>
      <c r="G87" s="8"/>
      <c r="H87" s="3" t="s">
        <v>0</v>
      </c>
      <c r="I87" s="4">
        <f>G87*(-3)</f>
        <v>0</v>
      </c>
      <c r="J87" s="58"/>
      <c r="K87" s="59"/>
      <c r="L87" s="60"/>
      <c r="M87" s="16"/>
      <c r="N87" s="42"/>
      <c r="O87" s="43"/>
      <c r="P87" s="51"/>
    </row>
    <row r="88" spans="1:16" ht="15.75" customHeight="1">
      <c r="A88" s="31"/>
      <c r="B88" s="9"/>
      <c r="C88" s="10"/>
      <c r="D88" s="10"/>
      <c r="E88" s="10"/>
      <c r="F88" s="3">
        <v>1</v>
      </c>
      <c r="G88" s="8"/>
      <c r="H88" s="3" t="s">
        <v>0</v>
      </c>
      <c r="I88" s="4">
        <f>G88*(-4)</f>
        <v>0</v>
      </c>
      <c r="J88" s="58"/>
      <c r="K88" s="59"/>
      <c r="L88" s="60"/>
      <c r="M88" s="16"/>
      <c r="N88" s="42"/>
      <c r="O88" s="43"/>
      <c r="P88" s="46">
        <f>D92+H92+K92+O92</f>
        <v>80</v>
      </c>
    </row>
    <row r="89" spans="1:16" ht="15.75" customHeight="1">
      <c r="A89" s="31"/>
      <c r="B89" s="12"/>
      <c r="C89" s="10"/>
      <c r="D89" s="10"/>
      <c r="E89" s="10"/>
      <c r="F89" s="3">
        <v>0</v>
      </c>
      <c r="G89" s="8"/>
      <c r="H89" s="3" t="s">
        <v>0</v>
      </c>
      <c r="I89" s="4">
        <f>G89*(-5)</f>
        <v>0</v>
      </c>
      <c r="J89" s="58"/>
      <c r="K89" s="59"/>
      <c r="L89" s="60"/>
      <c r="M89" s="16"/>
      <c r="N89" s="42"/>
      <c r="O89" s="43"/>
      <c r="P89" s="46"/>
    </row>
    <row r="90" spans="1:16" ht="15.75" customHeight="1">
      <c r="A90" s="31"/>
      <c r="B90" s="47" t="s">
        <v>3</v>
      </c>
      <c r="C90" s="47"/>
      <c r="D90" s="5">
        <v>50</v>
      </c>
      <c r="E90" s="6"/>
      <c r="F90" s="47" t="s">
        <v>6</v>
      </c>
      <c r="G90" s="47"/>
      <c r="H90" s="8"/>
      <c r="I90" s="3"/>
      <c r="J90" s="58"/>
      <c r="K90" s="59"/>
      <c r="L90" s="60"/>
      <c r="M90" s="16"/>
      <c r="N90" s="42"/>
      <c r="O90" s="43"/>
      <c r="P90" s="46"/>
    </row>
    <row r="91" spans="1:16" ht="15.75" customHeight="1">
      <c r="A91" s="31"/>
      <c r="B91" s="3"/>
      <c r="C91" s="3"/>
      <c r="D91" s="3"/>
      <c r="E91" s="3"/>
      <c r="F91" s="47" t="s">
        <v>7</v>
      </c>
      <c r="G91" s="47"/>
      <c r="H91" s="8"/>
      <c r="I91" s="3"/>
      <c r="J91" s="61"/>
      <c r="K91" s="62"/>
      <c r="L91" s="63"/>
      <c r="M91" s="17"/>
      <c r="N91" s="44"/>
      <c r="O91" s="45"/>
      <c r="P91" s="46"/>
    </row>
    <row r="92" spans="1:16" ht="15.75" customHeight="1">
      <c r="A92" s="31"/>
      <c r="B92" s="47" t="s">
        <v>4</v>
      </c>
      <c r="C92" s="47"/>
      <c r="D92" s="4">
        <f>E85+E86+E87+E88+E89+D90</f>
        <v>80</v>
      </c>
      <c r="E92" s="6"/>
      <c r="F92" s="47" t="s">
        <v>4</v>
      </c>
      <c r="G92" s="47"/>
      <c r="H92" s="4">
        <f>I85+I86+I87+I88+I89+H90+H91</f>
        <v>0</v>
      </c>
      <c r="I92" s="3"/>
      <c r="J92" s="3" t="s">
        <v>4</v>
      </c>
      <c r="K92" s="48">
        <v>0</v>
      </c>
      <c r="L92" s="49"/>
      <c r="M92" s="50"/>
      <c r="N92" s="3" t="s">
        <v>4</v>
      </c>
      <c r="O92" s="18"/>
      <c r="P92" s="26" t="str">
        <f>IF(R14&lt;0,"Yếu",IF(R14&lt;=7,"Trung bình",IF(R14&lt;=30,"Khá","Xuất sắc")))</f>
        <v>Xuất sắc</v>
      </c>
    </row>
    <row r="93" spans="1:16" ht="14.25" customHeight="1">
      <c r="A93" s="30" t="s">
        <v>25</v>
      </c>
      <c r="B93" s="2" t="s">
        <v>1</v>
      </c>
      <c r="C93" s="3"/>
      <c r="D93" s="3"/>
      <c r="E93" s="3" t="s">
        <v>9</v>
      </c>
      <c r="F93" s="3" t="s">
        <v>5</v>
      </c>
      <c r="G93" s="3"/>
      <c r="H93" s="3"/>
      <c r="I93" s="3" t="s">
        <v>10</v>
      </c>
      <c r="J93" s="32" t="s">
        <v>46</v>
      </c>
      <c r="K93" s="33"/>
      <c r="L93" s="34"/>
      <c r="M93" s="15"/>
      <c r="N93" s="32"/>
      <c r="O93" s="41"/>
      <c r="P93" s="51">
        <f>S15</f>
        <v>6</v>
      </c>
    </row>
    <row r="94" spans="1:16" ht="14.25" customHeight="1">
      <c r="A94" s="31"/>
      <c r="B94" s="3">
        <v>10</v>
      </c>
      <c r="C94" s="8"/>
      <c r="D94" s="3" t="s">
        <v>0</v>
      </c>
      <c r="E94" s="4">
        <f>C94*5</f>
        <v>0</v>
      </c>
      <c r="F94" s="3">
        <v>4</v>
      </c>
      <c r="G94" s="8"/>
      <c r="H94" s="3" t="s">
        <v>0</v>
      </c>
      <c r="I94" s="4">
        <f>G94*(-1)</f>
        <v>0</v>
      </c>
      <c r="J94" s="35"/>
      <c r="K94" s="36"/>
      <c r="L94" s="37"/>
      <c r="M94" s="16"/>
      <c r="N94" s="42"/>
      <c r="O94" s="43"/>
      <c r="P94" s="51"/>
    </row>
    <row r="95" spans="1:16" ht="14.25" customHeight="1">
      <c r="A95" s="31"/>
      <c r="B95" s="3">
        <v>9</v>
      </c>
      <c r="C95" s="8"/>
      <c r="D95" s="3" t="s">
        <v>0</v>
      </c>
      <c r="E95" s="4">
        <f>C95*4</f>
        <v>0</v>
      </c>
      <c r="F95" s="3">
        <v>3</v>
      </c>
      <c r="G95" s="8"/>
      <c r="H95" s="3" t="s">
        <v>0</v>
      </c>
      <c r="I95" s="4">
        <f>G95*(-2)</f>
        <v>0</v>
      </c>
      <c r="J95" s="35"/>
      <c r="K95" s="36"/>
      <c r="L95" s="37"/>
      <c r="M95" s="16"/>
      <c r="N95" s="42"/>
      <c r="O95" s="43"/>
      <c r="P95" s="51"/>
    </row>
    <row r="96" spans="1:16" ht="14.25" customHeight="1">
      <c r="A96" s="31"/>
      <c r="B96" s="3">
        <v>8</v>
      </c>
      <c r="C96" s="8">
        <v>1</v>
      </c>
      <c r="D96" s="3" t="s">
        <v>0</v>
      </c>
      <c r="E96" s="11">
        <f>C96*3</f>
        <v>3</v>
      </c>
      <c r="F96" s="3">
        <v>2</v>
      </c>
      <c r="G96" s="8"/>
      <c r="H96" s="3" t="s">
        <v>0</v>
      </c>
      <c r="I96" s="4">
        <f>G96*(-3)</f>
        <v>0</v>
      </c>
      <c r="J96" s="35"/>
      <c r="K96" s="36"/>
      <c r="L96" s="37"/>
      <c r="M96" s="16"/>
      <c r="N96" s="42"/>
      <c r="O96" s="43"/>
      <c r="P96" s="51"/>
    </row>
    <row r="97" spans="1:16" ht="14.25" customHeight="1">
      <c r="A97" s="31"/>
      <c r="B97" s="9"/>
      <c r="C97" s="10"/>
      <c r="D97" s="10"/>
      <c r="E97" s="10"/>
      <c r="F97" s="3">
        <v>1</v>
      </c>
      <c r="G97" s="8"/>
      <c r="H97" s="3" t="s">
        <v>0</v>
      </c>
      <c r="I97" s="4">
        <f>G97*(-4)</f>
        <v>0</v>
      </c>
      <c r="J97" s="35"/>
      <c r="K97" s="36"/>
      <c r="L97" s="37"/>
      <c r="M97" s="16"/>
      <c r="N97" s="42"/>
      <c r="O97" s="43"/>
      <c r="P97" s="52">
        <f>D101+H101+K101+O101</f>
        <v>47</v>
      </c>
    </row>
    <row r="98" spans="1:16" ht="14.25" customHeight="1">
      <c r="A98" s="31"/>
      <c r="B98" s="12"/>
      <c r="C98" s="10"/>
      <c r="D98" s="10"/>
      <c r="E98" s="10"/>
      <c r="F98" s="3">
        <v>0</v>
      </c>
      <c r="G98" s="8"/>
      <c r="H98" s="3" t="s">
        <v>0</v>
      </c>
      <c r="I98" s="4">
        <f>G98*(-5)</f>
        <v>0</v>
      </c>
      <c r="J98" s="35"/>
      <c r="K98" s="36"/>
      <c r="L98" s="37"/>
      <c r="M98" s="16"/>
      <c r="N98" s="42"/>
      <c r="O98" s="43"/>
      <c r="P98" s="53"/>
    </row>
    <row r="99" spans="1:16" ht="14.25" customHeight="1">
      <c r="A99" s="31"/>
      <c r="B99" s="47" t="s">
        <v>3</v>
      </c>
      <c r="C99" s="47"/>
      <c r="D99" s="5">
        <v>50</v>
      </c>
      <c r="E99" s="6"/>
      <c r="F99" s="47" t="s">
        <v>6</v>
      </c>
      <c r="G99" s="47"/>
      <c r="H99" s="8"/>
      <c r="I99" s="3"/>
      <c r="J99" s="35"/>
      <c r="K99" s="36"/>
      <c r="L99" s="37"/>
      <c r="M99" s="16"/>
      <c r="N99" s="42"/>
      <c r="O99" s="43"/>
      <c r="P99" s="53"/>
    </row>
    <row r="100" spans="1:16" ht="14.25" customHeight="1">
      <c r="A100" s="31"/>
      <c r="B100" s="3"/>
      <c r="C100" s="3"/>
      <c r="D100" s="3"/>
      <c r="E100" s="3"/>
      <c r="F100" s="47" t="s">
        <v>7</v>
      </c>
      <c r="G100" s="47"/>
      <c r="H100" s="8"/>
      <c r="I100" s="3"/>
      <c r="J100" s="38"/>
      <c r="K100" s="39"/>
      <c r="L100" s="40"/>
      <c r="M100" s="17"/>
      <c r="N100" s="44"/>
      <c r="O100" s="45"/>
      <c r="P100" s="54"/>
    </row>
    <row r="101" spans="1:16" ht="14.25" customHeight="1">
      <c r="A101" s="31"/>
      <c r="B101" s="47" t="s">
        <v>4</v>
      </c>
      <c r="C101" s="47"/>
      <c r="D101" s="4">
        <f>E94+E95+E96+E97+E98+D99</f>
        <v>53</v>
      </c>
      <c r="E101" s="6"/>
      <c r="F101" s="47" t="s">
        <v>4</v>
      </c>
      <c r="G101" s="47"/>
      <c r="H101" s="4">
        <f>I94+I95+I96+I97+I98+H99+H100</f>
        <v>0</v>
      </c>
      <c r="I101" s="3"/>
      <c r="J101" s="3" t="s">
        <v>4</v>
      </c>
      <c r="K101" s="48">
        <v>-6</v>
      </c>
      <c r="L101" s="49"/>
      <c r="M101" s="50"/>
      <c r="N101" s="3" t="s">
        <v>4</v>
      </c>
      <c r="O101" s="18"/>
      <c r="P101" s="26" t="str">
        <f>IF(R15&lt;0,"Yếu",IF(R15&lt;=7,"Trung bình",IF(R15&lt;=30,"Khá","Xuất sắc")))</f>
        <v>Xuất sắc</v>
      </c>
    </row>
    <row r="102" spans="1:16" ht="14.25" customHeight="1">
      <c r="A102" s="30" t="s">
        <v>62</v>
      </c>
      <c r="B102" s="2" t="s">
        <v>1</v>
      </c>
      <c r="C102" s="3"/>
      <c r="D102" s="3"/>
      <c r="E102" s="3" t="s">
        <v>9</v>
      </c>
      <c r="F102" s="3" t="s">
        <v>5</v>
      </c>
      <c r="G102" s="3"/>
      <c r="H102" s="3"/>
      <c r="I102" s="3" t="s">
        <v>10</v>
      </c>
      <c r="J102" s="32" t="s">
        <v>52</v>
      </c>
      <c r="K102" s="33"/>
      <c r="L102" s="34"/>
      <c r="M102" s="15"/>
      <c r="N102" s="32"/>
      <c r="O102" s="41"/>
      <c r="P102" s="51">
        <f>S16</f>
        <v>2</v>
      </c>
    </row>
    <row r="103" spans="1:16" ht="14.25" customHeight="1">
      <c r="A103" s="31"/>
      <c r="B103" s="3">
        <v>10</v>
      </c>
      <c r="C103" s="8"/>
      <c r="D103" s="3" t="s">
        <v>0</v>
      </c>
      <c r="E103" s="4">
        <f>C103*5</f>
        <v>0</v>
      </c>
      <c r="F103" s="3">
        <v>4</v>
      </c>
      <c r="G103" s="8"/>
      <c r="H103" s="3" t="s">
        <v>0</v>
      </c>
      <c r="I103" s="4">
        <f>G103*(-1)</f>
        <v>0</v>
      </c>
      <c r="J103" s="35"/>
      <c r="K103" s="36"/>
      <c r="L103" s="37"/>
      <c r="M103" s="16"/>
      <c r="N103" s="42"/>
      <c r="O103" s="43"/>
      <c r="P103" s="51"/>
    </row>
    <row r="104" spans="1:16" ht="14.25" customHeight="1">
      <c r="A104" s="31"/>
      <c r="B104" s="3">
        <v>9</v>
      </c>
      <c r="C104" s="8"/>
      <c r="D104" s="3" t="s">
        <v>0</v>
      </c>
      <c r="E104" s="4">
        <f>C104*4</f>
        <v>0</v>
      </c>
      <c r="F104" s="3">
        <v>3</v>
      </c>
      <c r="G104" s="8"/>
      <c r="H104" s="3" t="s">
        <v>0</v>
      </c>
      <c r="I104" s="4">
        <f>G104*(-2)</f>
        <v>0</v>
      </c>
      <c r="J104" s="35"/>
      <c r="K104" s="36"/>
      <c r="L104" s="37"/>
      <c r="M104" s="16"/>
      <c r="N104" s="42"/>
      <c r="O104" s="43"/>
      <c r="P104" s="51"/>
    </row>
    <row r="105" spans="1:16" ht="14.25" customHeight="1">
      <c r="A105" s="31"/>
      <c r="B105" s="3">
        <v>8</v>
      </c>
      <c r="C105" s="8">
        <v>1</v>
      </c>
      <c r="D105" s="3" t="s">
        <v>0</v>
      </c>
      <c r="E105" s="11">
        <f>C105*3</f>
        <v>3</v>
      </c>
      <c r="F105" s="3">
        <v>2</v>
      </c>
      <c r="G105" s="8"/>
      <c r="H105" s="3" t="s">
        <v>0</v>
      </c>
      <c r="I105" s="4">
        <f>G105*(-3)</f>
        <v>0</v>
      </c>
      <c r="J105" s="35"/>
      <c r="K105" s="36"/>
      <c r="L105" s="37"/>
      <c r="M105" s="16"/>
      <c r="N105" s="42"/>
      <c r="O105" s="43"/>
      <c r="P105" s="51"/>
    </row>
    <row r="106" spans="1:16" ht="14.25" customHeight="1">
      <c r="A106" s="31"/>
      <c r="B106" s="9"/>
      <c r="C106" s="10"/>
      <c r="D106" s="10"/>
      <c r="E106" s="10"/>
      <c r="F106" s="3">
        <v>1</v>
      </c>
      <c r="G106" s="8"/>
      <c r="H106" s="3" t="s">
        <v>0</v>
      </c>
      <c r="I106" s="4">
        <f>G106*(-4)</f>
        <v>0</v>
      </c>
      <c r="J106" s="35"/>
      <c r="K106" s="36"/>
      <c r="L106" s="37"/>
      <c r="M106" s="16"/>
      <c r="N106" s="42"/>
      <c r="O106" s="43"/>
      <c r="P106" s="46">
        <f>D110+H110+K110+O110</f>
        <v>53</v>
      </c>
    </row>
    <row r="107" spans="1:16" ht="14.25" customHeight="1">
      <c r="A107" s="31"/>
      <c r="B107" s="12"/>
      <c r="C107" s="10"/>
      <c r="D107" s="10"/>
      <c r="E107" s="10"/>
      <c r="F107" s="3">
        <v>0</v>
      </c>
      <c r="G107" s="8"/>
      <c r="H107" s="3" t="s">
        <v>0</v>
      </c>
      <c r="I107" s="4">
        <f>G107*(-5)</f>
        <v>0</v>
      </c>
      <c r="J107" s="35"/>
      <c r="K107" s="36"/>
      <c r="L107" s="37"/>
      <c r="M107" s="16"/>
      <c r="N107" s="42"/>
      <c r="O107" s="43"/>
      <c r="P107" s="46"/>
    </row>
    <row r="108" spans="1:16" ht="14.25" customHeight="1">
      <c r="A108" s="31"/>
      <c r="B108" s="47" t="s">
        <v>3</v>
      </c>
      <c r="C108" s="47"/>
      <c r="D108" s="5">
        <v>50</v>
      </c>
      <c r="E108" s="6"/>
      <c r="F108" s="47" t="s">
        <v>6</v>
      </c>
      <c r="G108" s="47"/>
      <c r="H108" s="8"/>
      <c r="I108" s="3"/>
      <c r="J108" s="35"/>
      <c r="K108" s="36"/>
      <c r="L108" s="37"/>
      <c r="M108" s="16"/>
      <c r="N108" s="42"/>
      <c r="O108" s="43"/>
      <c r="P108" s="46"/>
    </row>
    <row r="109" spans="1:16" ht="14.25" customHeight="1">
      <c r="A109" s="31"/>
      <c r="B109" s="3"/>
      <c r="C109" s="3"/>
      <c r="D109" s="3"/>
      <c r="E109" s="3"/>
      <c r="F109" s="47" t="s">
        <v>7</v>
      </c>
      <c r="G109" s="47"/>
      <c r="H109" s="8"/>
      <c r="I109" s="3"/>
      <c r="J109" s="38"/>
      <c r="K109" s="39"/>
      <c r="L109" s="40"/>
      <c r="M109" s="17"/>
      <c r="N109" s="44"/>
      <c r="O109" s="45"/>
      <c r="P109" s="46"/>
    </row>
    <row r="110" spans="1:16" ht="14.25" customHeight="1">
      <c r="A110" s="31"/>
      <c r="B110" s="47" t="s">
        <v>4</v>
      </c>
      <c r="C110" s="47"/>
      <c r="D110" s="4">
        <f>E103+E104+E105+E106+E107+D108</f>
        <v>53</v>
      </c>
      <c r="E110" s="6"/>
      <c r="F110" s="47" t="s">
        <v>4</v>
      </c>
      <c r="G110" s="47"/>
      <c r="H110" s="4">
        <f>I103+I104+I105+I106+I107+H108+H109</f>
        <v>0</v>
      </c>
      <c r="I110" s="3"/>
      <c r="J110" s="3" t="s">
        <v>4</v>
      </c>
      <c r="K110" s="48">
        <v>0</v>
      </c>
      <c r="L110" s="49"/>
      <c r="M110" s="50"/>
      <c r="N110" s="3" t="s">
        <v>4</v>
      </c>
      <c r="O110" s="18"/>
      <c r="P110" s="26" t="str">
        <f>IF(R16&lt;0,"Yếu",IF(R16&lt;=7,"Trung bình",IF(R16&lt;=30,"Khá","Xuất sắc")))</f>
        <v>Xuất sắc</v>
      </c>
    </row>
  </sheetData>
  <mergeCells count="138">
    <mergeCell ref="N12:O19"/>
    <mergeCell ref="J21:L28"/>
    <mergeCell ref="N21:O28"/>
    <mergeCell ref="P3:P6"/>
    <mergeCell ref="P12:P15"/>
    <mergeCell ref="P21:P24"/>
    <mergeCell ref="K20:M20"/>
    <mergeCell ref="K11:M11"/>
    <mergeCell ref="P7:P10"/>
    <mergeCell ref="P16:P19"/>
    <mergeCell ref="P25:P28"/>
    <mergeCell ref="B2:E2"/>
    <mergeCell ref="F2:I2"/>
    <mergeCell ref="B9:C9"/>
    <mergeCell ref="F9:G9"/>
    <mergeCell ref="F10:G10"/>
    <mergeCell ref="A1:P1"/>
    <mergeCell ref="N2:O2"/>
    <mergeCell ref="J2:M2"/>
    <mergeCell ref="R3:S3"/>
    <mergeCell ref="J3:L10"/>
    <mergeCell ref="N3:O10"/>
    <mergeCell ref="K29:M29"/>
    <mergeCell ref="A21:A29"/>
    <mergeCell ref="A12:A20"/>
    <mergeCell ref="B29:C29"/>
    <mergeCell ref="F29:G29"/>
    <mergeCell ref="B27:C27"/>
    <mergeCell ref="F27:G27"/>
    <mergeCell ref="F18:G18"/>
    <mergeCell ref="F19:G19"/>
    <mergeCell ref="F20:G20"/>
    <mergeCell ref="B18:C18"/>
    <mergeCell ref="J12:L19"/>
    <mergeCell ref="A39:A47"/>
    <mergeCell ref="B45:C45"/>
    <mergeCell ref="F45:G45"/>
    <mergeCell ref="F46:G46"/>
    <mergeCell ref="B47:C47"/>
    <mergeCell ref="F47:G47"/>
    <mergeCell ref="F28:G28"/>
    <mergeCell ref="B20:C20"/>
    <mergeCell ref="A3:A11"/>
    <mergeCell ref="B38:C38"/>
    <mergeCell ref="F38:G38"/>
    <mergeCell ref="B36:C36"/>
    <mergeCell ref="F37:G37"/>
    <mergeCell ref="A30:A38"/>
    <mergeCell ref="F36:G36"/>
    <mergeCell ref="B11:C11"/>
    <mergeCell ref="F11:G11"/>
    <mergeCell ref="N30:O37"/>
    <mergeCell ref="J39:L46"/>
    <mergeCell ref="P39:P42"/>
    <mergeCell ref="P34:P37"/>
    <mergeCell ref="P43:P46"/>
    <mergeCell ref="N39:O46"/>
    <mergeCell ref="J48:L55"/>
    <mergeCell ref="N48:O55"/>
    <mergeCell ref="K47:M47"/>
    <mergeCell ref="K38:M38"/>
    <mergeCell ref="P30:P33"/>
    <mergeCell ref="J30:L37"/>
    <mergeCell ref="A57:A65"/>
    <mergeCell ref="F64:G64"/>
    <mergeCell ref="B65:C65"/>
    <mergeCell ref="F65:G65"/>
    <mergeCell ref="B72:C72"/>
    <mergeCell ref="F72:G72"/>
    <mergeCell ref="P48:P51"/>
    <mergeCell ref="A48:A56"/>
    <mergeCell ref="B54:C54"/>
    <mergeCell ref="F54:G54"/>
    <mergeCell ref="F55:G55"/>
    <mergeCell ref="B56:C56"/>
    <mergeCell ref="F56:G56"/>
    <mergeCell ref="P52:P55"/>
    <mergeCell ref="K56:M56"/>
    <mergeCell ref="P57:P60"/>
    <mergeCell ref="K65:M65"/>
    <mergeCell ref="F63:G63"/>
    <mergeCell ref="P61:P64"/>
    <mergeCell ref="B63:C63"/>
    <mergeCell ref="N66:O73"/>
    <mergeCell ref="P79:P82"/>
    <mergeCell ref="F73:G73"/>
    <mergeCell ref="K83:M83"/>
    <mergeCell ref="J57:L64"/>
    <mergeCell ref="N57:O64"/>
    <mergeCell ref="J66:L73"/>
    <mergeCell ref="A75:A83"/>
    <mergeCell ref="B81:C81"/>
    <mergeCell ref="F81:G81"/>
    <mergeCell ref="F82:G82"/>
    <mergeCell ref="B83:C83"/>
    <mergeCell ref="F83:G83"/>
    <mergeCell ref="P70:P73"/>
    <mergeCell ref="A66:A74"/>
    <mergeCell ref="P66:P69"/>
    <mergeCell ref="K74:M74"/>
    <mergeCell ref="P75:P78"/>
    <mergeCell ref="J75:L82"/>
    <mergeCell ref="N75:O82"/>
    <mergeCell ref="B74:C74"/>
    <mergeCell ref="F74:G74"/>
    <mergeCell ref="A84:A92"/>
    <mergeCell ref="B90:C90"/>
    <mergeCell ref="B92:C92"/>
    <mergeCell ref="P84:P87"/>
    <mergeCell ref="F90:G90"/>
    <mergeCell ref="F91:G91"/>
    <mergeCell ref="K92:M92"/>
    <mergeCell ref="F92:G92"/>
    <mergeCell ref="P88:P91"/>
    <mergeCell ref="J84:L91"/>
    <mergeCell ref="N84:O91"/>
    <mergeCell ref="A93:A101"/>
    <mergeCell ref="J93:L100"/>
    <mergeCell ref="N93:O100"/>
    <mergeCell ref="P106:P109"/>
    <mergeCell ref="B108:C108"/>
    <mergeCell ref="F108:G108"/>
    <mergeCell ref="F109:G109"/>
    <mergeCell ref="B110:C110"/>
    <mergeCell ref="F110:G110"/>
    <mergeCell ref="K110:M110"/>
    <mergeCell ref="A102:A110"/>
    <mergeCell ref="J102:L109"/>
    <mergeCell ref="N102:O109"/>
    <mergeCell ref="P93:P96"/>
    <mergeCell ref="P97:P100"/>
    <mergeCell ref="B99:C99"/>
    <mergeCell ref="F99:G99"/>
    <mergeCell ref="F100:G100"/>
    <mergeCell ref="B101:C101"/>
    <mergeCell ref="F101:G101"/>
    <mergeCell ref="K101:M101"/>
    <mergeCell ref="P102:P105"/>
  </mergeCells>
  <phoneticPr fontId="4" type="noConversion"/>
  <printOptions gridLines="1"/>
  <pageMargins left="0.23622047244094491" right="0.23622047244094491" top="0.51181102362204722" bottom="0.51181102362204722" header="0.39370078740157483" footer="0.3937007874015748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opLeftCell="A14" zoomScale="72" zoomScaleNormal="72" workbookViewId="0">
      <selection activeCell="A84" sqref="A84:A92"/>
    </sheetView>
  </sheetViews>
  <sheetFormatPr defaultRowHeight="14.25" customHeight="1"/>
  <cols>
    <col min="1" max="1" width="11" customWidth="1"/>
    <col min="2" max="2" width="3.54296875" customWidth="1"/>
    <col min="3" max="3" width="5.1796875" customWidth="1"/>
    <col min="4" max="5" width="5" customWidth="1"/>
    <col min="6" max="6" width="3.54296875" customWidth="1"/>
    <col min="7" max="7" width="4.90625" customWidth="1"/>
    <col min="8" max="9" width="5" customWidth="1"/>
    <col min="10" max="10" width="6.81640625" customWidth="1"/>
    <col min="11" max="11" width="5.90625" customWidth="1"/>
    <col min="12" max="12" width="14" customWidth="1"/>
    <col min="13" max="13" width="0.81640625" hidden="1" customWidth="1"/>
    <col min="14" max="14" width="7" customWidth="1"/>
    <col min="15" max="15" width="6.08984375" customWidth="1"/>
    <col min="16" max="16" width="7.453125" style="1" customWidth="1"/>
    <col min="17" max="20" width="9.1796875" customWidth="1"/>
    <col min="21" max="21" width="8.90625" customWidth="1"/>
  </cols>
  <sheetData>
    <row r="1" spans="1:19" ht="42.75" customHeight="1">
      <c r="A1" s="75" t="s">
        <v>70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</row>
    <row r="2" spans="1:19" ht="30" customHeight="1">
      <c r="A2" s="14" t="s">
        <v>2</v>
      </c>
      <c r="B2" s="74" t="s">
        <v>13</v>
      </c>
      <c r="C2" s="74"/>
      <c r="D2" s="74"/>
      <c r="E2" s="74"/>
      <c r="F2" s="74" t="s">
        <v>14</v>
      </c>
      <c r="G2" s="74"/>
      <c r="H2" s="74"/>
      <c r="I2" s="74"/>
      <c r="J2" s="78" t="s">
        <v>12</v>
      </c>
      <c r="K2" s="80"/>
      <c r="L2" s="80"/>
      <c r="M2" s="79"/>
      <c r="N2" s="78" t="s">
        <v>11</v>
      </c>
      <c r="O2" s="79"/>
      <c r="P2" s="13" t="s">
        <v>8</v>
      </c>
    </row>
    <row r="3" spans="1:19" s="7" customFormat="1" ht="15.75" customHeight="1">
      <c r="A3" s="30" t="s">
        <v>34</v>
      </c>
      <c r="B3" s="2" t="s">
        <v>1</v>
      </c>
      <c r="C3" s="3"/>
      <c r="D3" s="3"/>
      <c r="E3" s="3" t="s">
        <v>9</v>
      </c>
      <c r="F3" s="3" t="s">
        <v>5</v>
      </c>
      <c r="G3" s="3"/>
      <c r="H3" s="3"/>
      <c r="I3" s="3" t="s">
        <v>10</v>
      </c>
      <c r="J3" s="55" t="s">
        <v>71</v>
      </c>
      <c r="K3" s="33"/>
      <c r="L3" s="34"/>
      <c r="M3" s="15"/>
      <c r="N3" s="32"/>
      <c r="O3" s="41"/>
      <c r="P3" s="51">
        <f>S5</f>
        <v>8</v>
      </c>
      <c r="R3" s="81" t="s">
        <v>43</v>
      </c>
      <c r="S3" s="81"/>
    </row>
    <row r="4" spans="1:19" ht="15.75" customHeight="1">
      <c r="A4" s="31"/>
      <c r="B4" s="3">
        <v>10</v>
      </c>
      <c r="C4" s="8"/>
      <c r="D4" s="3" t="s">
        <v>0</v>
      </c>
      <c r="E4" s="4">
        <f>C4*5</f>
        <v>0</v>
      </c>
      <c r="F4" s="3">
        <v>4</v>
      </c>
      <c r="G4" s="8"/>
      <c r="H4" s="3" t="s">
        <v>0</v>
      </c>
      <c r="I4" s="4">
        <f>G4*(-1)</f>
        <v>0</v>
      </c>
      <c r="J4" s="35"/>
      <c r="K4" s="85"/>
      <c r="L4" s="37"/>
      <c r="M4" s="16"/>
      <c r="N4" s="42"/>
      <c r="O4" s="43"/>
      <c r="P4" s="51"/>
      <c r="R4" s="21" t="s">
        <v>32</v>
      </c>
      <c r="S4" s="21" t="s">
        <v>33</v>
      </c>
    </row>
    <row r="5" spans="1:19" ht="15.75" customHeight="1">
      <c r="A5" s="31"/>
      <c r="B5" s="3">
        <v>9</v>
      </c>
      <c r="C5" s="8"/>
      <c r="D5" s="3" t="s">
        <v>0</v>
      </c>
      <c r="E5" s="4">
        <f>C5*4</f>
        <v>0</v>
      </c>
      <c r="F5" s="3">
        <v>3</v>
      </c>
      <c r="G5" s="8"/>
      <c r="H5" s="3" t="s">
        <v>0</v>
      </c>
      <c r="I5" s="4">
        <f>G5*(-2)</f>
        <v>0</v>
      </c>
      <c r="J5" s="35"/>
      <c r="K5" s="85"/>
      <c r="L5" s="37"/>
      <c r="M5" s="16"/>
      <c r="N5" s="42"/>
      <c r="O5" s="43"/>
      <c r="P5" s="51"/>
      <c r="R5" s="25">
        <f>P7</f>
        <v>35</v>
      </c>
      <c r="S5" s="25">
        <f>RANK(R5,$R$5:$R$14,0)</f>
        <v>8</v>
      </c>
    </row>
    <row r="6" spans="1:19" ht="15.75" customHeight="1">
      <c r="A6" s="31"/>
      <c r="B6" s="3">
        <v>8</v>
      </c>
      <c r="C6" s="8">
        <v>1</v>
      </c>
      <c r="D6" s="3" t="s">
        <v>0</v>
      </c>
      <c r="E6" s="11">
        <f>C6*3</f>
        <v>3</v>
      </c>
      <c r="F6" s="3">
        <v>2</v>
      </c>
      <c r="G6" s="8"/>
      <c r="H6" s="3" t="s">
        <v>0</v>
      </c>
      <c r="I6" s="4">
        <f>G6*(-3)</f>
        <v>0</v>
      </c>
      <c r="J6" s="35"/>
      <c r="K6" s="85"/>
      <c r="L6" s="37"/>
      <c r="M6" s="16"/>
      <c r="N6" s="42"/>
      <c r="O6" s="43"/>
      <c r="P6" s="51"/>
      <c r="R6" s="25">
        <f>P16</f>
        <v>24</v>
      </c>
      <c r="S6" s="25">
        <f t="shared" ref="S6:S14" si="0">RANK(R6,$R$5:$R$14,0)</f>
        <v>9</v>
      </c>
    </row>
    <row r="7" spans="1:19" ht="15.75" customHeight="1">
      <c r="A7" s="31"/>
      <c r="B7" s="22"/>
      <c r="C7" s="23"/>
      <c r="D7" s="23"/>
      <c r="E7" s="23"/>
      <c r="F7" s="3">
        <v>1</v>
      </c>
      <c r="G7" s="8"/>
      <c r="H7" s="3" t="s">
        <v>0</v>
      </c>
      <c r="I7" s="4">
        <f>G7*(-4)</f>
        <v>0</v>
      </c>
      <c r="J7" s="35"/>
      <c r="K7" s="85"/>
      <c r="L7" s="37"/>
      <c r="M7" s="16"/>
      <c r="N7" s="42"/>
      <c r="O7" s="43"/>
      <c r="P7" s="83">
        <f>D11+H11+K11+O11</f>
        <v>35</v>
      </c>
      <c r="R7" s="25">
        <f>P25</f>
        <v>48</v>
      </c>
      <c r="S7" s="25">
        <f t="shared" si="0"/>
        <v>5</v>
      </c>
    </row>
    <row r="8" spans="1:19" ht="15.75" customHeight="1">
      <c r="A8" s="31"/>
      <c r="B8" s="24"/>
      <c r="C8" s="23"/>
      <c r="D8" s="23"/>
      <c r="E8" s="23"/>
      <c r="F8" s="3">
        <v>0</v>
      </c>
      <c r="G8" s="8"/>
      <c r="H8" s="3" t="s">
        <v>0</v>
      </c>
      <c r="I8" s="4">
        <f>G8*(-5)</f>
        <v>0</v>
      </c>
      <c r="J8" s="35"/>
      <c r="K8" s="85"/>
      <c r="L8" s="37"/>
      <c r="M8" s="16"/>
      <c r="N8" s="42"/>
      <c r="O8" s="43"/>
      <c r="P8" s="84"/>
      <c r="R8" s="25">
        <f>P34</f>
        <v>57</v>
      </c>
      <c r="S8" s="25">
        <f t="shared" si="0"/>
        <v>2</v>
      </c>
    </row>
    <row r="9" spans="1:19" ht="15.75" customHeight="1">
      <c r="A9" s="31"/>
      <c r="B9" s="47" t="s">
        <v>3</v>
      </c>
      <c r="C9" s="47"/>
      <c r="D9" s="5">
        <v>50</v>
      </c>
      <c r="E9" s="6"/>
      <c r="F9" s="47" t="s">
        <v>6</v>
      </c>
      <c r="G9" s="47"/>
      <c r="H9" s="8"/>
      <c r="I9" s="3"/>
      <c r="J9" s="35"/>
      <c r="K9" s="85"/>
      <c r="L9" s="37"/>
      <c r="M9" s="16"/>
      <c r="N9" s="42"/>
      <c r="O9" s="43"/>
      <c r="P9" s="84"/>
      <c r="R9" s="25">
        <f>P43</f>
        <v>-2</v>
      </c>
      <c r="S9" s="25">
        <f t="shared" si="0"/>
        <v>10</v>
      </c>
    </row>
    <row r="10" spans="1:19" ht="15.75" customHeight="1">
      <c r="A10" s="31"/>
      <c r="B10" s="3"/>
      <c r="C10" s="3"/>
      <c r="D10" s="3"/>
      <c r="E10" s="3"/>
      <c r="F10" s="47" t="s">
        <v>7</v>
      </c>
      <c r="G10" s="47"/>
      <c r="H10" s="8"/>
      <c r="I10" s="3"/>
      <c r="J10" s="38"/>
      <c r="K10" s="39"/>
      <c r="L10" s="40"/>
      <c r="M10" s="17"/>
      <c r="N10" s="44"/>
      <c r="O10" s="45"/>
      <c r="P10" s="84"/>
      <c r="R10" s="25">
        <f>P52</f>
        <v>55</v>
      </c>
      <c r="S10" s="25">
        <f t="shared" si="0"/>
        <v>3</v>
      </c>
    </row>
    <row r="11" spans="1:19" ht="15.75" customHeight="1">
      <c r="A11" s="31"/>
      <c r="B11" s="47" t="s">
        <v>4</v>
      </c>
      <c r="C11" s="47"/>
      <c r="D11" s="4">
        <f>E4+E5+E6+E7+E8+D9</f>
        <v>53</v>
      </c>
      <c r="E11" s="6"/>
      <c r="F11" s="47" t="s">
        <v>4</v>
      </c>
      <c r="G11" s="47"/>
      <c r="H11" s="4">
        <f>I4+I5+I6+I7+I8+H9+H10</f>
        <v>0</v>
      </c>
      <c r="I11" s="3"/>
      <c r="J11" s="3" t="s">
        <v>4</v>
      </c>
      <c r="K11" s="48">
        <v>-18</v>
      </c>
      <c r="L11" s="49"/>
      <c r="M11" s="50"/>
      <c r="N11" s="3" t="s">
        <v>4</v>
      </c>
      <c r="O11" s="18"/>
      <c r="P11" s="19" t="str">
        <f>IF(R5&lt;0,"Yếu",IF(R5&lt;=15,"Trung bình",IF(R5&lt;=30,"Khá","Xuất sắc")))</f>
        <v>Xuất sắc</v>
      </c>
      <c r="R11" s="25">
        <f>P61</f>
        <v>43</v>
      </c>
      <c r="S11" s="25">
        <f t="shared" si="0"/>
        <v>6</v>
      </c>
    </row>
    <row r="12" spans="1:19" s="7" customFormat="1" ht="15.75" customHeight="1">
      <c r="A12" s="30" t="s">
        <v>35</v>
      </c>
      <c r="B12" s="2" t="s">
        <v>1</v>
      </c>
      <c r="C12" s="3"/>
      <c r="D12" s="3"/>
      <c r="E12" s="3" t="s">
        <v>9</v>
      </c>
      <c r="F12" s="3" t="s">
        <v>5</v>
      </c>
      <c r="G12" s="3"/>
      <c r="H12" s="3"/>
      <c r="I12" s="3" t="s">
        <v>10</v>
      </c>
      <c r="J12" s="32" t="s">
        <v>53</v>
      </c>
      <c r="K12" s="33"/>
      <c r="L12" s="34"/>
      <c r="M12" s="15"/>
      <c r="N12" s="32"/>
      <c r="O12" s="41"/>
      <c r="P12" s="71">
        <f>S6</f>
        <v>9</v>
      </c>
      <c r="R12" s="25">
        <f>P70</f>
        <v>50</v>
      </c>
      <c r="S12" s="25">
        <f t="shared" si="0"/>
        <v>4</v>
      </c>
    </row>
    <row r="13" spans="1:19" ht="15.75" customHeight="1">
      <c r="A13" s="31"/>
      <c r="B13" s="3">
        <v>10</v>
      </c>
      <c r="C13" s="8"/>
      <c r="D13" s="3" t="s">
        <v>0</v>
      </c>
      <c r="E13" s="4">
        <f>C13*5</f>
        <v>0</v>
      </c>
      <c r="F13" s="3">
        <v>4</v>
      </c>
      <c r="G13" s="8"/>
      <c r="H13" s="3" t="s">
        <v>0</v>
      </c>
      <c r="I13" s="4">
        <f>G13*(-1)</f>
        <v>0</v>
      </c>
      <c r="J13" s="35"/>
      <c r="K13" s="85"/>
      <c r="L13" s="37"/>
      <c r="M13" s="16"/>
      <c r="N13" s="42"/>
      <c r="O13" s="43"/>
      <c r="P13" s="71"/>
      <c r="R13" s="25">
        <f>P79</f>
        <v>67</v>
      </c>
      <c r="S13" s="25">
        <f t="shared" si="0"/>
        <v>1</v>
      </c>
    </row>
    <row r="14" spans="1:19" ht="15.75" customHeight="1">
      <c r="A14" s="31"/>
      <c r="B14" s="3">
        <v>9</v>
      </c>
      <c r="C14" s="8">
        <v>1</v>
      </c>
      <c r="D14" s="3" t="s">
        <v>0</v>
      </c>
      <c r="E14" s="4">
        <f>C14*4</f>
        <v>4</v>
      </c>
      <c r="F14" s="3">
        <v>3</v>
      </c>
      <c r="G14" s="8"/>
      <c r="H14" s="3" t="s">
        <v>0</v>
      </c>
      <c r="I14" s="4">
        <f>G14*(-2)</f>
        <v>0</v>
      </c>
      <c r="J14" s="35"/>
      <c r="K14" s="85"/>
      <c r="L14" s="37"/>
      <c r="M14" s="16"/>
      <c r="N14" s="42"/>
      <c r="O14" s="43"/>
      <c r="P14" s="71"/>
      <c r="R14" s="25">
        <f>P88</f>
        <v>38</v>
      </c>
      <c r="S14" s="25">
        <f t="shared" si="0"/>
        <v>7</v>
      </c>
    </row>
    <row r="15" spans="1:19" ht="15.75" customHeight="1">
      <c r="A15" s="31"/>
      <c r="B15" s="3">
        <v>8</v>
      </c>
      <c r="C15" s="8"/>
      <c r="D15" s="3" t="s">
        <v>0</v>
      </c>
      <c r="E15" s="11">
        <f>C15*3</f>
        <v>0</v>
      </c>
      <c r="F15" s="3">
        <v>2</v>
      </c>
      <c r="G15" s="8"/>
      <c r="H15" s="3" t="s">
        <v>0</v>
      </c>
      <c r="I15" s="4">
        <f>G15*(-3)</f>
        <v>0</v>
      </c>
      <c r="J15" s="35"/>
      <c r="K15" s="85"/>
      <c r="L15" s="37"/>
      <c r="M15" s="16"/>
      <c r="N15" s="42"/>
      <c r="O15" s="43"/>
      <c r="P15" s="72"/>
      <c r="R15" s="29"/>
      <c r="S15" s="29"/>
    </row>
    <row r="16" spans="1:19" ht="15.75" customHeight="1">
      <c r="A16" s="31"/>
      <c r="B16" s="22"/>
      <c r="C16" s="23"/>
      <c r="D16" s="23"/>
      <c r="E16" s="23"/>
      <c r="F16" s="3">
        <v>1</v>
      </c>
      <c r="G16" s="8"/>
      <c r="H16" s="3" t="s">
        <v>0</v>
      </c>
      <c r="I16" s="4">
        <f>G16*(-4)</f>
        <v>0</v>
      </c>
      <c r="J16" s="35"/>
      <c r="K16" s="85"/>
      <c r="L16" s="37"/>
      <c r="M16" s="16"/>
      <c r="N16" s="42"/>
      <c r="O16" s="43"/>
      <c r="P16" s="83">
        <f>D20+H20+K20+O20</f>
        <v>24</v>
      </c>
    </row>
    <row r="17" spans="1:16" ht="15.75" customHeight="1">
      <c r="A17" s="31"/>
      <c r="B17" s="24"/>
      <c r="C17" s="23"/>
      <c r="D17" s="23"/>
      <c r="E17" s="23"/>
      <c r="F17" s="3">
        <v>0</v>
      </c>
      <c r="G17" s="8"/>
      <c r="H17" s="3" t="s">
        <v>0</v>
      </c>
      <c r="I17" s="4">
        <f>G17*(-5)</f>
        <v>0</v>
      </c>
      <c r="J17" s="35"/>
      <c r="K17" s="85"/>
      <c r="L17" s="37"/>
      <c r="M17" s="16"/>
      <c r="N17" s="42"/>
      <c r="O17" s="43"/>
      <c r="P17" s="84"/>
    </row>
    <row r="18" spans="1:16" ht="15.75" customHeight="1">
      <c r="A18" s="31"/>
      <c r="B18" s="47" t="s">
        <v>3</v>
      </c>
      <c r="C18" s="47"/>
      <c r="D18" s="5">
        <v>50</v>
      </c>
      <c r="E18" s="6"/>
      <c r="F18" s="47" t="s">
        <v>6</v>
      </c>
      <c r="G18" s="47"/>
      <c r="H18" s="8"/>
      <c r="I18" s="3"/>
      <c r="J18" s="35"/>
      <c r="K18" s="85"/>
      <c r="L18" s="37"/>
      <c r="M18" s="16"/>
      <c r="N18" s="42"/>
      <c r="O18" s="43"/>
      <c r="P18" s="84"/>
    </row>
    <row r="19" spans="1:16" ht="15.75" customHeight="1">
      <c r="A19" s="31"/>
      <c r="B19" s="3"/>
      <c r="C19" s="3"/>
      <c r="D19" s="3"/>
      <c r="E19" s="3"/>
      <c r="F19" s="47" t="s">
        <v>7</v>
      </c>
      <c r="G19" s="47"/>
      <c r="H19" s="8"/>
      <c r="I19" s="3"/>
      <c r="J19" s="38"/>
      <c r="K19" s="39"/>
      <c r="L19" s="40"/>
      <c r="M19" s="17"/>
      <c r="N19" s="44"/>
      <c r="O19" s="45"/>
      <c r="P19" s="84"/>
    </row>
    <row r="20" spans="1:16" ht="15.75" customHeight="1">
      <c r="A20" s="31"/>
      <c r="B20" s="47" t="s">
        <v>4</v>
      </c>
      <c r="C20" s="47"/>
      <c r="D20" s="4">
        <f>E13+E14+E15+E16+E17+D18</f>
        <v>54</v>
      </c>
      <c r="E20" s="6"/>
      <c r="F20" s="47" t="s">
        <v>4</v>
      </c>
      <c r="G20" s="47"/>
      <c r="H20" s="4">
        <f>I13+I14+I15+I16+I17+H18+H19</f>
        <v>0</v>
      </c>
      <c r="I20" s="3"/>
      <c r="J20" s="3" t="s">
        <v>4</v>
      </c>
      <c r="K20" s="48">
        <v>-30</v>
      </c>
      <c r="L20" s="49"/>
      <c r="M20" s="50"/>
      <c r="N20" s="3" t="s">
        <v>4</v>
      </c>
      <c r="O20" s="18"/>
      <c r="P20" s="19" t="str">
        <f>IF(R6&lt;0,"Yếu",IF(R6&lt;=15,"Trung bình",IF(R6&lt;=30,"Khá","Xuất sắc")))</f>
        <v>Khá</v>
      </c>
    </row>
    <row r="21" spans="1:16" s="7" customFormat="1" ht="15.75" customHeight="1">
      <c r="A21" s="30" t="s">
        <v>36</v>
      </c>
      <c r="B21" s="2" t="s">
        <v>1</v>
      </c>
      <c r="C21" s="3"/>
      <c r="D21" s="3"/>
      <c r="E21" s="3" t="s">
        <v>9</v>
      </c>
      <c r="F21" s="3" t="s">
        <v>5</v>
      </c>
      <c r="G21" s="3"/>
      <c r="H21" s="3"/>
      <c r="I21" s="3" t="s">
        <v>10</v>
      </c>
      <c r="J21" s="32" t="s">
        <v>54</v>
      </c>
      <c r="K21" s="33"/>
      <c r="L21" s="34"/>
      <c r="M21" s="15"/>
      <c r="N21" s="32"/>
      <c r="O21" s="41"/>
      <c r="P21" s="70">
        <f>S7</f>
        <v>5</v>
      </c>
    </row>
    <row r="22" spans="1:16" ht="15.75" customHeight="1">
      <c r="A22" s="31"/>
      <c r="B22" s="3">
        <v>10</v>
      </c>
      <c r="C22" s="8"/>
      <c r="D22" s="3" t="s">
        <v>0</v>
      </c>
      <c r="E22" s="4">
        <f>C22*5</f>
        <v>0</v>
      </c>
      <c r="F22" s="3">
        <v>4</v>
      </c>
      <c r="G22" s="8"/>
      <c r="H22" s="3" t="s">
        <v>0</v>
      </c>
      <c r="I22" s="4">
        <f>G22*(-1)</f>
        <v>0</v>
      </c>
      <c r="J22" s="35"/>
      <c r="K22" s="85"/>
      <c r="L22" s="37"/>
      <c r="M22" s="16"/>
      <c r="N22" s="42"/>
      <c r="O22" s="43"/>
      <c r="P22" s="71"/>
    </row>
    <row r="23" spans="1:16" ht="15.75" customHeight="1">
      <c r="A23" s="31"/>
      <c r="B23" s="3">
        <v>9</v>
      </c>
      <c r="C23" s="8">
        <v>1</v>
      </c>
      <c r="D23" s="3" t="s">
        <v>0</v>
      </c>
      <c r="E23" s="4">
        <f>C23*4</f>
        <v>4</v>
      </c>
      <c r="F23" s="3">
        <v>3</v>
      </c>
      <c r="G23" s="8"/>
      <c r="H23" s="3" t="s">
        <v>0</v>
      </c>
      <c r="I23" s="4">
        <f>G23*(-2)</f>
        <v>0</v>
      </c>
      <c r="J23" s="35"/>
      <c r="K23" s="85"/>
      <c r="L23" s="37"/>
      <c r="M23" s="16"/>
      <c r="N23" s="42"/>
      <c r="O23" s="43"/>
      <c r="P23" s="71"/>
    </row>
    <row r="24" spans="1:16" ht="15.75" customHeight="1">
      <c r="A24" s="31"/>
      <c r="B24" s="3">
        <v>8</v>
      </c>
      <c r="C24" s="8"/>
      <c r="D24" s="3" t="s">
        <v>0</v>
      </c>
      <c r="E24" s="11">
        <f>C24*3</f>
        <v>0</v>
      </c>
      <c r="F24" s="3">
        <v>2</v>
      </c>
      <c r="G24" s="8"/>
      <c r="H24" s="3" t="s">
        <v>0</v>
      </c>
      <c r="I24" s="4">
        <f>G24*(-3)</f>
        <v>0</v>
      </c>
      <c r="J24" s="35"/>
      <c r="K24" s="85"/>
      <c r="L24" s="37"/>
      <c r="M24" s="16"/>
      <c r="N24" s="42"/>
      <c r="O24" s="43"/>
      <c r="P24" s="72"/>
    </row>
    <row r="25" spans="1:16" ht="15.75" customHeight="1">
      <c r="A25" s="31"/>
      <c r="B25" s="22"/>
      <c r="C25" s="23"/>
      <c r="D25" s="23"/>
      <c r="E25" s="23"/>
      <c r="F25" s="3">
        <v>1</v>
      </c>
      <c r="G25" s="8"/>
      <c r="H25" s="3" t="s">
        <v>0</v>
      </c>
      <c r="I25" s="4">
        <f>G25*(-4)</f>
        <v>0</v>
      </c>
      <c r="J25" s="35"/>
      <c r="K25" s="85"/>
      <c r="L25" s="37"/>
      <c r="M25" s="16"/>
      <c r="N25" s="42"/>
      <c r="O25" s="43"/>
      <c r="P25" s="46">
        <f>D29+H29+K29+O29</f>
        <v>48</v>
      </c>
    </row>
    <row r="26" spans="1:16" ht="15.75" customHeight="1">
      <c r="A26" s="31"/>
      <c r="B26" s="24"/>
      <c r="C26" s="23"/>
      <c r="D26" s="23"/>
      <c r="E26" s="23"/>
      <c r="F26" s="3">
        <v>0</v>
      </c>
      <c r="G26" s="8"/>
      <c r="H26" s="3" t="s">
        <v>0</v>
      </c>
      <c r="I26" s="4">
        <f>G26*(-5)</f>
        <v>0</v>
      </c>
      <c r="J26" s="35"/>
      <c r="K26" s="85"/>
      <c r="L26" s="37"/>
      <c r="M26" s="16"/>
      <c r="N26" s="42"/>
      <c r="O26" s="43"/>
      <c r="P26" s="46"/>
    </row>
    <row r="27" spans="1:16" ht="15.75" customHeight="1">
      <c r="A27" s="31"/>
      <c r="B27" s="47" t="s">
        <v>3</v>
      </c>
      <c r="C27" s="47"/>
      <c r="D27" s="5">
        <v>50</v>
      </c>
      <c r="E27" s="6"/>
      <c r="F27" s="47" t="s">
        <v>6</v>
      </c>
      <c r="G27" s="47"/>
      <c r="H27" s="8"/>
      <c r="I27" s="3"/>
      <c r="J27" s="35"/>
      <c r="K27" s="85"/>
      <c r="L27" s="37"/>
      <c r="M27" s="16"/>
      <c r="N27" s="42"/>
      <c r="O27" s="43"/>
      <c r="P27" s="46"/>
    </row>
    <row r="28" spans="1:16" ht="15.75" customHeight="1">
      <c r="A28" s="31"/>
      <c r="B28" s="3"/>
      <c r="C28" s="3"/>
      <c r="D28" s="3"/>
      <c r="E28" s="3"/>
      <c r="F28" s="47" t="s">
        <v>7</v>
      </c>
      <c r="G28" s="47"/>
      <c r="H28" s="8"/>
      <c r="I28" s="3"/>
      <c r="J28" s="38"/>
      <c r="K28" s="39"/>
      <c r="L28" s="40"/>
      <c r="M28" s="17"/>
      <c r="N28" s="44"/>
      <c r="O28" s="45"/>
      <c r="P28" s="46"/>
    </row>
    <row r="29" spans="1:16" ht="15.75" customHeight="1">
      <c r="A29" s="31"/>
      <c r="B29" s="47" t="s">
        <v>4</v>
      </c>
      <c r="C29" s="47"/>
      <c r="D29" s="4">
        <f>E22+E23+E24+E25+E26+D27</f>
        <v>54</v>
      </c>
      <c r="E29" s="6"/>
      <c r="F29" s="47" t="s">
        <v>4</v>
      </c>
      <c r="G29" s="47"/>
      <c r="H29" s="4">
        <f>I22+I23+I24+I25+I26+H27+H28</f>
        <v>0</v>
      </c>
      <c r="I29" s="3"/>
      <c r="J29" s="3" t="s">
        <v>4</v>
      </c>
      <c r="K29" s="48">
        <v>-6</v>
      </c>
      <c r="L29" s="49"/>
      <c r="M29" s="50"/>
      <c r="N29" s="3" t="s">
        <v>4</v>
      </c>
      <c r="O29" s="18"/>
      <c r="P29" s="19" t="str">
        <f>IF(R7&lt;0,"Yếu",IF(R7&lt;=7,"Trung bình",IF(R7&lt;=30,"Khá","Xuất sắc")))</f>
        <v>Xuất sắc</v>
      </c>
    </row>
    <row r="30" spans="1:16" ht="15.75" customHeight="1">
      <c r="A30" s="30" t="s">
        <v>61</v>
      </c>
      <c r="B30" s="2" t="s">
        <v>1</v>
      </c>
      <c r="C30" s="3"/>
      <c r="D30" s="3"/>
      <c r="E30" s="3" t="s">
        <v>9</v>
      </c>
      <c r="F30" s="3" t="s">
        <v>5</v>
      </c>
      <c r="G30" s="3"/>
      <c r="H30" s="3"/>
      <c r="I30" s="3" t="s">
        <v>10</v>
      </c>
      <c r="J30" s="55"/>
      <c r="K30" s="33"/>
      <c r="L30" s="34"/>
      <c r="M30" s="15"/>
      <c r="N30" s="32"/>
      <c r="O30" s="41"/>
      <c r="P30" s="70">
        <f>S8</f>
        <v>2</v>
      </c>
    </row>
    <row r="31" spans="1:16" ht="15.75" customHeight="1">
      <c r="A31" s="31"/>
      <c r="B31" s="3">
        <v>10</v>
      </c>
      <c r="C31" s="8"/>
      <c r="D31" s="3" t="s">
        <v>0</v>
      </c>
      <c r="E31" s="4">
        <f>C31*5</f>
        <v>0</v>
      </c>
      <c r="F31" s="3">
        <v>4</v>
      </c>
      <c r="G31" s="8"/>
      <c r="H31" s="3" t="s">
        <v>0</v>
      </c>
      <c r="I31" s="4">
        <f>G31*(-1)</f>
        <v>0</v>
      </c>
      <c r="J31" s="35"/>
      <c r="K31" s="85"/>
      <c r="L31" s="37"/>
      <c r="M31" s="16"/>
      <c r="N31" s="42"/>
      <c r="O31" s="43"/>
      <c r="P31" s="71"/>
    </row>
    <row r="32" spans="1:16" ht="15.75" customHeight="1">
      <c r="A32" s="31"/>
      <c r="B32" s="3">
        <v>9</v>
      </c>
      <c r="C32" s="8">
        <v>1</v>
      </c>
      <c r="D32" s="3" t="s">
        <v>0</v>
      </c>
      <c r="E32" s="4">
        <f>C32*4</f>
        <v>4</v>
      </c>
      <c r="F32" s="3">
        <v>3</v>
      </c>
      <c r="G32" s="8"/>
      <c r="H32" s="3" t="s">
        <v>0</v>
      </c>
      <c r="I32" s="4">
        <f>G32*(-2)</f>
        <v>0</v>
      </c>
      <c r="J32" s="35"/>
      <c r="K32" s="85"/>
      <c r="L32" s="37"/>
      <c r="M32" s="16"/>
      <c r="N32" s="42"/>
      <c r="O32" s="43"/>
      <c r="P32" s="71"/>
    </row>
    <row r="33" spans="1:16" ht="15.75" customHeight="1">
      <c r="A33" s="31"/>
      <c r="B33" s="3">
        <v>8</v>
      </c>
      <c r="C33" s="8">
        <v>1</v>
      </c>
      <c r="D33" s="3" t="s">
        <v>0</v>
      </c>
      <c r="E33" s="11">
        <f>C33*3</f>
        <v>3</v>
      </c>
      <c r="F33" s="3">
        <v>2</v>
      </c>
      <c r="G33" s="8"/>
      <c r="H33" s="3" t="s">
        <v>0</v>
      </c>
      <c r="I33" s="4">
        <f>G33*(-3)</f>
        <v>0</v>
      </c>
      <c r="J33" s="35"/>
      <c r="K33" s="85"/>
      <c r="L33" s="37"/>
      <c r="M33" s="16"/>
      <c r="N33" s="42"/>
      <c r="O33" s="43"/>
      <c r="P33" s="72"/>
    </row>
    <row r="34" spans="1:16" ht="15.75" customHeight="1">
      <c r="A34" s="31"/>
      <c r="B34" s="22"/>
      <c r="C34" s="23"/>
      <c r="D34" s="23"/>
      <c r="E34" s="23"/>
      <c r="F34" s="3">
        <v>1</v>
      </c>
      <c r="G34" s="8"/>
      <c r="H34" s="3" t="s">
        <v>0</v>
      </c>
      <c r="I34" s="4">
        <f>G34*(-4)</f>
        <v>0</v>
      </c>
      <c r="J34" s="35"/>
      <c r="K34" s="85"/>
      <c r="L34" s="37"/>
      <c r="M34" s="16"/>
      <c r="N34" s="42"/>
      <c r="O34" s="43"/>
      <c r="P34" s="46">
        <f>D38+H38+K38+O38</f>
        <v>57</v>
      </c>
    </row>
    <row r="35" spans="1:16" ht="15.75" customHeight="1">
      <c r="A35" s="31"/>
      <c r="B35" s="24"/>
      <c r="C35" s="23"/>
      <c r="D35" s="23"/>
      <c r="E35" s="23"/>
      <c r="F35" s="3">
        <v>0</v>
      </c>
      <c r="G35" s="8"/>
      <c r="H35" s="3" t="s">
        <v>0</v>
      </c>
      <c r="I35" s="4">
        <f>G35*(-5)</f>
        <v>0</v>
      </c>
      <c r="J35" s="35"/>
      <c r="K35" s="85"/>
      <c r="L35" s="37"/>
      <c r="M35" s="16"/>
      <c r="N35" s="42"/>
      <c r="O35" s="43"/>
      <c r="P35" s="46"/>
    </row>
    <row r="36" spans="1:16" ht="15.75" customHeight="1">
      <c r="A36" s="31"/>
      <c r="B36" s="47" t="s">
        <v>3</v>
      </c>
      <c r="C36" s="47"/>
      <c r="D36" s="5">
        <v>50</v>
      </c>
      <c r="E36" s="6"/>
      <c r="F36" s="47" t="s">
        <v>6</v>
      </c>
      <c r="G36" s="47"/>
      <c r="H36" s="8"/>
      <c r="I36" s="3"/>
      <c r="J36" s="35"/>
      <c r="K36" s="85"/>
      <c r="L36" s="37"/>
      <c r="M36" s="16"/>
      <c r="N36" s="42"/>
      <c r="O36" s="43"/>
      <c r="P36" s="46"/>
    </row>
    <row r="37" spans="1:16" ht="15.75" customHeight="1">
      <c r="A37" s="31"/>
      <c r="B37" s="3"/>
      <c r="C37" s="3"/>
      <c r="D37" s="3"/>
      <c r="E37" s="3"/>
      <c r="F37" s="47" t="s">
        <v>7</v>
      </c>
      <c r="G37" s="47"/>
      <c r="H37" s="8"/>
      <c r="I37" s="3"/>
      <c r="J37" s="38"/>
      <c r="K37" s="39"/>
      <c r="L37" s="40"/>
      <c r="M37" s="17"/>
      <c r="N37" s="44"/>
      <c r="O37" s="45"/>
      <c r="P37" s="46"/>
    </row>
    <row r="38" spans="1:16" ht="15.75" customHeight="1">
      <c r="A38" s="31"/>
      <c r="B38" s="47" t="s">
        <v>4</v>
      </c>
      <c r="C38" s="47"/>
      <c r="D38" s="4">
        <f>E31+E32+E33+E34+E35+D36</f>
        <v>57</v>
      </c>
      <c r="E38" s="6"/>
      <c r="F38" s="47" t="s">
        <v>4</v>
      </c>
      <c r="G38" s="47"/>
      <c r="H38" s="4">
        <f>I31+I32+I33+I34+I35+H36+H37</f>
        <v>0</v>
      </c>
      <c r="I38" s="3"/>
      <c r="J38" s="3" t="s">
        <v>4</v>
      </c>
      <c r="K38" s="48"/>
      <c r="L38" s="49"/>
      <c r="M38" s="50"/>
      <c r="N38" s="3" t="s">
        <v>4</v>
      </c>
      <c r="O38" s="18"/>
      <c r="P38" s="19" t="str">
        <f>IF(R8&lt;0,"Yếu",IF(R8&lt;=7,"Trung bình",IF(R8&lt;=30,"Khá","Xuất sắc")))</f>
        <v>Xuất sắc</v>
      </c>
    </row>
    <row r="39" spans="1:16" ht="15.75" customHeight="1">
      <c r="A39" s="30" t="s">
        <v>31</v>
      </c>
      <c r="B39" s="2" t="s">
        <v>1</v>
      </c>
      <c r="C39" s="3"/>
      <c r="D39" s="3"/>
      <c r="E39" s="3" t="s">
        <v>9</v>
      </c>
      <c r="F39" s="3" t="s">
        <v>5</v>
      </c>
      <c r="G39" s="3"/>
      <c r="H39" s="3"/>
      <c r="I39" s="3" t="s">
        <v>10</v>
      </c>
      <c r="J39" s="32" t="s">
        <v>60</v>
      </c>
      <c r="K39" s="33"/>
      <c r="L39" s="34"/>
      <c r="M39" s="15"/>
      <c r="N39" s="32"/>
      <c r="O39" s="41"/>
      <c r="P39" s="70">
        <f>S9</f>
        <v>10</v>
      </c>
    </row>
    <row r="40" spans="1:16" ht="15.75" customHeight="1">
      <c r="A40" s="31"/>
      <c r="B40" s="3">
        <v>10</v>
      </c>
      <c r="C40" s="8"/>
      <c r="D40" s="3" t="s">
        <v>0</v>
      </c>
      <c r="E40" s="4">
        <f>C40*5</f>
        <v>0</v>
      </c>
      <c r="F40" s="3">
        <v>4</v>
      </c>
      <c r="G40" s="8"/>
      <c r="H40" s="3" t="s">
        <v>0</v>
      </c>
      <c r="I40" s="4">
        <f>G40*(-1)</f>
        <v>0</v>
      </c>
      <c r="J40" s="35"/>
      <c r="K40" s="85"/>
      <c r="L40" s="37"/>
      <c r="M40" s="16"/>
      <c r="N40" s="42"/>
      <c r="O40" s="43"/>
      <c r="P40" s="71"/>
    </row>
    <row r="41" spans="1:16" ht="15.75" customHeight="1">
      <c r="A41" s="31"/>
      <c r="B41" s="3">
        <v>9</v>
      </c>
      <c r="C41" s="8"/>
      <c r="D41" s="3" t="s">
        <v>0</v>
      </c>
      <c r="E41" s="4">
        <f>C41*4</f>
        <v>0</v>
      </c>
      <c r="F41" s="3">
        <v>3</v>
      </c>
      <c r="G41" s="8"/>
      <c r="H41" s="3" t="s">
        <v>0</v>
      </c>
      <c r="I41" s="4">
        <f>G41*(-2)</f>
        <v>0</v>
      </c>
      <c r="J41" s="35"/>
      <c r="K41" s="85"/>
      <c r="L41" s="37"/>
      <c r="M41" s="16"/>
      <c r="N41" s="42"/>
      <c r="O41" s="43"/>
      <c r="P41" s="71"/>
    </row>
    <row r="42" spans="1:16" ht="15.75" customHeight="1">
      <c r="A42" s="31"/>
      <c r="B42" s="3">
        <v>8</v>
      </c>
      <c r="C42" s="8"/>
      <c r="D42" s="3" t="s">
        <v>0</v>
      </c>
      <c r="E42" s="11">
        <f>C42*3</f>
        <v>0</v>
      </c>
      <c r="F42" s="3">
        <v>2</v>
      </c>
      <c r="G42" s="8"/>
      <c r="H42" s="3" t="s">
        <v>0</v>
      </c>
      <c r="I42" s="4">
        <f>G42*(-3)</f>
        <v>0</v>
      </c>
      <c r="J42" s="35"/>
      <c r="K42" s="85"/>
      <c r="L42" s="37"/>
      <c r="M42" s="16"/>
      <c r="N42" s="42"/>
      <c r="O42" s="43"/>
      <c r="P42" s="72"/>
    </row>
    <row r="43" spans="1:16" ht="15.75" customHeight="1">
      <c r="A43" s="31"/>
      <c r="B43" s="22"/>
      <c r="C43" s="23"/>
      <c r="D43" s="23"/>
      <c r="E43" s="23"/>
      <c r="F43" s="3">
        <v>1</v>
      </c>
      <c r="G43" s="8"/>
      <c r="H43" s="3" t="s">
        <v>0</v>
      </c>
      <c r="I43" s="4">
        <f>G43*(-4)</f>
        <v>0</v>
      </c>
      <c r="J43" s="35"/>
      <c r="K43" s="85"/>
      <c r="L43" s="37"/>
      <c r="M43" s="16"/>
      <c r="N43" s="42"/>
      <c r="O43" s="43"/>
      <c r="P43" s="46">
        <f>D47+H47+K47+O47</f>
        <v>-2</v>
      </c>
    </row>
    <row r="44" spans="1:16" ht="15.75" customHeight="1">
      <c r="A44" s="31"/>
      <c r="B44" s="24"/>
      <c r="C44" s="23"/>
      <c r="D44" s="23"/>
      <c r="E44" s="23"/>
      <c r="F44" s="3">
        <v>0</v>
      </c>
      <c r="G44" s="8"/>
      <c r="H44" s="3" t="s">
        <v>0</v>
      </c>
      <c r="I44" s="4">
        <f>G44*(-5)</f>
        <v>0</v>
      </c>
      <c r="J44" s="35"/>
      <c r="K44" s="85"/>
      <c r="L44" s="37"/>
      <c r="M44" s="16"/>
      <c r="N44" s="42"/>
      <c r="O44" s="43"/>
      <c r="P44" s="46"/>
    </row>
    <row r="45" spans="1:16" ht="15.75" customHeight="1">
      <c r="A45" s="31"/>
      <c r="B45" s="47" t="s">
        <v>3</v>
      </c>
      <c r="C45" s="47"/>
      <c r="D45" s="5">
        <v>50</v>
      </c>
      <c r="E45" s="6"/>
      <c r="F45" s="47" t="s">
        <v>6</v>
      </c>
      <c r="G45" s="47"/>
      <c r="H45" s="8"/>
      <c r="I45" s="3"/>
      <c r="J45" s="35"/>
      <c r="K45" s="85"/>
      <c r="L45" s="37"/>
      <c r="M45" s="16"/>
      <c r="N45" s="42"/>
      <c r="O45" s="43"/>
      <c r="P45" s="46"/>
    </row>
    <row r="46" spans="1:16" ht="15.75" customHeight="1">
      <c r="A46" s="31"/>
      <c r="B46" s="3"/>
      <c r="C46" s="3"/>
      <c r="D46" s="3"/>
      <c r="E46" s="3"/>
      <c r="F46" s="47" t="s">
        <v>7</v>
      </c>
      <c r="G46" s="47"/>
      <c r="H46" s="8"/>
      <c r="I46" s="3"/>
      <c r="J46" s="38"/>
      <c r="K46" s="39"/>
      <c r="L46" s="40"/>
      <c r="M46" s="17"/>
      <c r="N46" s="44"/>
      <c r="O46" s="45"/>
      <c r="P46" s="46"/>
    </row>
    <row r="47" spans="1:16" ht="15.75" customHeight="1">
      <c r="A47" s="73"/>
      <c r="B47" s="47" t="s">
        <v>4</v>
      </c>
      <c r="C47" s="47"/>
      <c r="D47" s="4">
        <f>E40+E41+E42+E43+E44+D45</f>
        <v>50</v>
      </c>
      <c r="E47" s="6"/>
      <c r="F47" s="47" t="s">
        <v>4</v>
      </c>
      <c r="G47" s="47"/>
      <c r="H47" s="4">
        <f>I40+I41+I42+I43+I44+H45+H46</f>
        <v>0</v>
      </c>
      <c r="I47" s="3"/>
      <c r="J47" s="3" t="s">
        <v>4</v>
      </c>
      <c r="K47" s="48">
        <v>-52</v>
      </c>
      <c r="L47" s="49"/>
      <c r="M47" s="50"/>
      <c r="N47" s="3" t="s">
        <v>4</v>
      </c>
      <c r="O47" s="18"/>
      <c r="P47" s="19" t="str">
        <f>IF(R9&lt;0,"Yếu",IF(R9&lt;=7,"Trung bình",IF(R9&lt;=30,"Khá","Xuất sắc")))</f>
        <v>Yếu</v>
      </c>
    </row>
    <row r="48" spans="1:16" ht="15.75" customHeight="1">
      <c r="A48" s="65" t="s">
        <v>37</v>
      </c>
      <c r="B48" s="2" t="s">
        <v>1</v>
      </c>
      <c r="C48" s="3"/>
      <c r="D48" s="3"/>
      <c r="E48" s="3" t="s">
        <v>9</v>
      </c>
      <c r="F48" s="3" t="s">
        <v>5</v>
      </c>
      <c r="G48" s="3"/>
      <c r="H48" s="3"/>
      <c r="I48" s="3" t="s">
        <v>10</v>
      </c>
      <c r="J48" s="32" t="s">
        <v>59</v>
      </c>
      <c r="K48" s="33"/>
      <c r="L48" s="34"/>
      <c r="M48" s="15"/>
      <c r="N48" s="32"/>
      <c r="O48" s="41"/>
      <c r="P48" s="66">
        <f>S10</f>
        <v>3</v>
      </c>
    </row>
    <row r="49" spans="1:16" ht="15.75" customHeight="1">
      <c r="A49" s="47"/>
      <c r="B49" s="3">
        <v>10</v>
      </c>
      <c r="C49" s="8">
        <v>1</v>
      </c>
      <c r="D49" s="3" t="s">
        <v>0</v>
      </c>
      <c r="E49" s="4">
        <f>C49*5</f>
        <v>5</v>
      </c>
      <c r="F49" s="3">
        <v>4</v>
      </c>
      <c r="G49" s="8"/>
      <c r="H49" s="3" t="s">
        <v>0</v>
      </c>
      <c r="I49" s="4">
        <f>G49*(-1)</f>
        <v>0</v>
      </c>
      <c r="J49" s="35"/>
      <c r="K49" s="85"/>
      <c r="L49" s="37"/>
      <c r="M49" s="16"/>
      <c r="N49" s="42"/>
      <c r="O49" s="43"/>
      <c r="P49" s="67"/>
    </row>
    <row r="50" spans="1:16" ht="15.75" customHeight="1">
      <c r="A50" s="47"/>
      <c r="B50" s="3">
        <v>9</v>
      </c>
      <c r="C50" s="8"/>
      <c r="D50" s="3" t="s">
        <v>0</v>
      </c>
      <c r="E50" s="4">
        <f>C50*4</f>
        <v>0</v>
      </c>
      <c r="F50" s="3">
        <v>3</v>
      </c>
      <c r="G50" s="8"/>
      <c r="H50" s="3" t="s">
        <v>0</v>
      </c>
      <c r="I50" s="4">
        <f>G50*(-2)</f>
        <v>0</v>
      </c>
      <c r="J50" s="35"/>
      <c r="K50" s="85"/>
      <c r="L50" s="37"/>
      <c r="M50" s="16"/>
      <c r="N50" s="42"/>
      <c r="O50" s="43"/>
      <c r="P50" s="67"/>
    </row>
    <row r="51" spans="1:16" ht="15.75" customHeight="1">
      <c r="A51" s="47"/>
      <c r="B51" s="3">
        <v>8</v>
      </c>
      <c r="C51" s="8"/>
      <c r="D51" s="3" t="s">
        <v>0</v>
      </c>
      <c r="E51" s="11">
        <f>C51*3</f>
        <v>0</v>
      </c>
      <c r="F51" s="3">
        <v>2</v>
      </c>
      <c r="G51" s="8"/>
      <c r="H51" s="3" t="s">
        <v>0</v>
      </c>
      <c r="I51" s="4">
        <f>G51*(-3)</f>
        <v>0</v>
      </c>
      <c r="J51" s="35"/>
      <c r="K51" s="85"/>
      <c r="L51" s="37"/>
      <c r="M51" s="16"/>
      <c r="N51" s="42"/>
      <c r="O51" s="43"/>
      <c r="P51" s="68"/>
    </row>
    <row r="52" spans="1:16" ht="15.75" customHeight="1">
      <c r="A52" s="47"/>
      <c r="B52" s="22"/>
      <c r="C52" s="23"/>
      <c r="D52" s="23"/>
      <c r="E52" s="23"/>
      <c r="F52" s="3">
        <v>1</v>
      </c>
      <c r="G52" s="8"/>
      <c r="H52" s="3" t="s">
        <v>0</v>
      </c>
      <c r="I52" s="4">
        <f>G52*(-4)</f>
        <v>0</v>
      </c>
      <c r="J52" s="35"/>
      <c r="K52" s="85"/>
      <c r="L52" s="37"/>
      <c r="M52" s="16"/>
      <c r="N52" s="42"/>
      <c r="O52" s="43"/>
      <c r="P52" s="46">
        <f>D56+H56+K56+O56</f>
        <v>55</v>
      </c>
    </row>
    <row r="53" spans="1:16" ht="15.75" customHeight="1">
      <c r="A53" s="47"/>
      <c r="B53" s="24"/>
      <c r="C53" s="23"/>
      <c r="D53" s="23"/>
      <c r="E53" s="23"/>
      <c r="F53" s="3">
        <v>0</v>
      </c>
      <c r="G53" s="8"/>
      <c r="H53" s="3" t="s">
        <v>0</v>
      </c>
      <c r="I53" s="4">
        <f>G53*(-5)</f>
        <v>0</v>
      </c>
      <c r="J53" s="35"/>
      <c r="K53" s="85"/>
      <c r="L53" s="37"/>
      <c r="M53" s="16"/>
      <c r="N53" s="42"/>
      <c r="O53" s="43"/>
      <c r="P53" s="46"/>
    </row>
    <row r="54" spans="1:16" ht="15.75" customHeight="1">
      <c r="A54" s="47"/>
      <c r="B54" s="47" t="s">
        <v>3</v>
      </c>
      <c r="C54" s="47"/>
      <c r="D54" s="5">
        <v>50</v>
      </c>
      <c r="E54" s="6"/>
      <c r="F54" s="47" t="s">
        <v>6</v>
      </c>
      <c r="G54" s="47"/>
      <c r="H54" s="8"/>
      <c r="I54" s="3"/>
      <c r="J54" s="35"/>
      <c r="K54" s="85"/>
      <c r="L54" s="37"/>
      <c r="M54" s="16"/>
      <c r="N54" s="42"/>
      <c r="O54" s="43"/>
      <c r="P54" s="46"/>
    </row>
    <row r="55" spans="1:16" ht="15.75" customHeight="1">
      <c r="A55" s="47"/>
      <c r="B55" s="3"/>
      <c r="C55" s="3"/>
      <c r="D55" s="3"/>
      <c r="E55" s="3"/>
      <c r="F55" s="47" t="s">
        <v>7</v>
      </c>
      <c r="G55" s="47"/>
      <c r="H55" s="8"/>
      <c r="I55" s="3"/>
      <c r="J55" s="38"/>
      <c r="K55" s="39"/>
      <c r="L55" s="40"/>
      <c r="M55" s="17"/>
      <c r="N55" s="44"/>
      <c r="O55" s="45"/>
      <c r="P55" s="46"/>
    </row>
    <row r="56" spans="1:16" ht="15.75" customHeight="1">
      <c r="A56" s="47"/>
      <c r="B56" s="47" t="s">
        <v>4</v>
      </c>
      <c r="C56" s="47"/>
      <c r="D56" s="4">
        <f>E49+E50+E51+E52+E53+D54</f>
        <v>55</v>
      </c>
      <c r="E56" s="6"/>
      <c r="F56" s="47" t="s">
        <v>4</v>
      </c>
      <c r="G56" s="47"/>
      <c r="H56" s="4">
        <f>I49+I50+I51+I52+I53+H54+H55</f>
        <v>0</v>
      </c>
      <c r="I56" s="3"/>
      <c r="J56" s="3" t="s">
        <v>4</v>
      </c>
      <c r="K56" s="48"/>
      <c r="L56" s="49"/>
      <c r="M56" s="50"/>
      <c r="N56" s="3" t="s">
        <v>4</v>
      </c>
      <c r="O56" s="18"/>
      <c r="P56" s="19" t="str">
        <f>IF(R10&lt;0,"Yếu",IF(R10&lt;=7,"Trung bình",IF(R10&lt;=30,"Khá","Xuất sắc")))</f>
        <v>Xuất sắc</v>
      </c>
    </row>
    <row r="57" spans="1:16" s="7" customFormat="1" ht="15.75" customHeight="1">
      <c r="A57" s="65" t="s">
        <v>38</v>
      </c>
      <c r="B57" s="2" t="s">
        <v>1</v>
      </c>
      <c r="C57" s="3"/>
      <c r="D57" s="3"/>
      <c r="E57" s="3" t="s">
        <v>9</v>
      </c>
      <c r="F57" s="3" t="s">
        <v>5</v>
      </c>
      <c r="G57" s="3"/>
      <c r="H57" s="3"/>
      <c r="I57" s="3" t="s">
        <v>10</v>
      </c>
      <c r="J57" s="32" t="s">
        <v>55</v>
      </c>
      <c r="K57" s="33"/>
      <c r="L57" s="34"/>
      <c r="M57" s="15"/>
      <c r="N57" s="32"/>
      <c r="O57" s="41"/>
      <c r="P57" s="64">
        <f>S11</f>
        <v>6</v>
      </c>
    </row>
    <row r="58" spans="1:16" ht="15.75" customHeight="1">
      <c r="A58" s="47"/>
      <c r="B58" s="3">
        <v>10</v>
      </c>
      <c r="C58" s="8"/>
      <c r="D58" s="3" t="s">
        <v>0</v>
      </c>
      <c r="E58" s="4">
        <f>C58*5</f>
        <v>0</v>
      </c>
      <c r="F58" s="3">
        <v>4</v>
      </c>
      <c r="G58" s="8"/>
      <c r="H58" s="3" t="s">
        <v>0</v>
      </c>
      <c r="I58" s="4">
        <f>G58*(-1)</f>
        <v>0</v>
      </c>
      <c r="J58" s="35"/>
      <c r="K58" s="85"/>
      <c r="L58" s="37"/>
      <c r="M58" s="16"/>
      <c r="N58" s="42"/>
      <c r="O58" s="43"/>
      <c r="P58" s="64"/>
    </row>
    <row r="59" spans="1:16" ht="15.75" customHeight="1">
      <c r="A59" s="47"/>
      <c r="B59" s="3">
        <v>9</v>
      </c>
      <c r="C59" s="8"/>
      <c r="D59" s="3" t="s">
        <v>0</v>
      </c>
      <c r="E59" s="4">
        <f>C59*4</f>
        <v>0</v>
      </c>
      <c r="F59" s="3">
        <v>3</v>
      </c>
      <c r="G59" s="8"/>
      <c r="H59" s="3" t="s">
        <v>0</v>
      </c>
      <c r="I59" s="4">
        <f>G59*(-2)</f>
        <v>0</v>
      </c>
      <c r="J59" s="35"/>
      <c r="K59" s="85"/>
      <c r="L59" s="37"/>
      <c r="M59" s="16"/>
      <c r="N59" s="42"/>
      <c r="O59" s="43"/>
      <c r="P59" s="64"/>
    </row>
    <row r="60" spans="1:16" ht="15.75" customHeight="1">
      <c r="A60" s="47"/>
      <c r="B60" s="3">
        <v>8</v>
      </c>
      <c r="C60" s="8">
        <v>1</v>
      </c>
      <c r="D60" s="3" t="s">
        <v>0</v>
      </c>
      <c r="E60" s="11">
        <f>C60*3</f>
        <v>3</v>
      </c>
      <c r="F60" s="3">
        <v>2</v>
      </c>
      <c r="G60" s="8"/>
      <c r="H60" s="3" t="s">
        <v>0</v>
      </c>
      <c r="I60" s="4">
        <f>G60*(-3)</f>
        <v>0</v>
      </c>
      <c r="J60" s="35"/>
      <c r="K60" s="85"/>
      <c r="L60" s="37"/>
      <c r="M60" s="16"/>
      <c r="N60" s="42"/>
      <c r="O60" s="43"/>
      <c r="P60" s="64"/>
    </row>
    <row r="61" spans="1:16" ht="15.75" customHeight="1">
      <c r="A61" s="47"/>
      <c r="B61" s="22"/>
      <c r="C61" s="23"/>
      <c r="D61" s="23"/>
      <c r="E61" s="23"/>
      <c r="F61" s="3">
        <v>1</v>
      </c>
      <c r="G61" s="8"/>
      <c r="H61" s="3" t="s">
        <v>0</v>
      </c>
      <c r="I61" s="4">
        <f>G61*(-4)</f>
        <v>0</v>
      </c>
      <c r="J61" s="35"/>
      <c r="K61" s="85"/>
      <c r="L61" s="37"/>
      <c r="M61" s="16"/>
      <c r="N61" s="42"/>
      <c r="O61" s="43"/>
      <c r="P61" s="52">
        <f>D65+H65+K65+O65</f>
        <v>43</v>
      </c>
    </row>
    <row r="62" spans="1:16" ht="15.75" customHeight="1">
      <c r="A62" s="47"/>
      <c r="B62" s="24"/>
      <c r="C62" s="23"/>
      <c r="D62" s="23"/>
      <c r="E62" s="23"/>
      <c r="F62" s="3">
        <v>0</v>
      </c>
      <c r="G62" s="8"/>
      <c r="H62" s="3" t="s">
        <v>0</v>
      </c>
      <c r="I62" s="4">
        <f>G62*(-5)</f>
        <v>0</v>
      </c>
      <c r="J62" s="35"/>
      <c r="K62" s="85"/>
      <c r="L62" s="37"/>
      <c r="M62" s="16"/>
      <c r="N62" s="42"/>
      <c r="O62" s="43"/>
      <c r="P62" s="53"/>
    </row>
    <row r="63" spans="1:16" ht="15.75" customHeight="1">
      <c r="A63" s="47"/>
      <c r="B63" s="47" t="s">
        <v>3</v>
      </c>
      <c r="C63" s="47"/>
      <c r="D63" s="5">
        <v>50</v>
      </c>
      <c r="E63" s="6"/>
      <c r="F63" s="47" t="s">
        <v>6</v>
      </c>
      <c r="G63" s="47"/>
      <c r="H63" s="8"/>
      <c r="I63" s="3"/>
      <c r="J63" s="35"/>
      <c r="K63" s="85"/>
      <c r="L63" s="37"/>
      <c r="M63" s="16"/>
      <c r="N63" s="42"/>
      <c r="O63" s="43"/>
      <c r="P63" s="53"/>
    </row>
    <row r="64" spans="1:16" ht="15.75" customHeight="1">
      <c r="A64" s="47"/>
      <c r="B64" s="3"/>
      <c r="C64" s="3"/>
      <c r="D64" s="3"/>
      <c r="E64" s="3"/>
      <c r="F64" s="47" t="s">
        <v>7</v>
      </c>
      <c r="G64" s="47"/>
      <c r="H64" s="8"/>
      <c r="I64" s="3"/>
      <c r="J64" s="38"/>
      <c r="K64" s="39"/>
      <c r="L64" s="40"/>
      <c r="M64" s="17"/>
      <c r="N64" s="44"/>
      <c r="O64" s="45"/>
      <c r="P64" s="54"/>
    </row>
    <row r="65" spans="1:16" ht="15.75" customHeight="1">
      <c r="A65" s="47"/>
      <c r="B65" s="47" t="s">
        <v>4</v>
      </c>
      <c r="C65" s="47"/>
      <c r="D65" s="4">
        <f>E58+E59+E60+E61+E62+D63</f>
        <v>53</v>
      </c>
      <c r="E65" s="6"/>
      <c r="F65" s="47" t="s">
        <v>4</v>
      </c>
      <c r="G65" s="47"/>
      <c r="H65" s="4">
        <f>I58+I59+I60+I61+I62+H63+H64</f>
        <v>0</v>
      </c>
      <c r="I65" s="3"/>
      <c r="J65" s="3" t="s">
        <v>4</v>
      </c>
      <c r="K65" s="48">
        <v>-10</v>
      </c>
      <c r="L65" s="49"/>
      <c r="M65" s="50"/>
      <c r="N65" s="3" t="s">
        <v>4</v>
      </c>
      <c r="O65" s="18"/>
      <c r="P65" s="20" t="str">
        <f>IF(R11&lt;0,"Yếu",IF(R11&lt;=7,"Trung bình",IF(R11&lt;=30,"Khá","Xuất sắc")))</f>
        <v>Xuất sắc</v>
      </c>
    </row>
    <row r="66" spans="1:16" ht="15.75" customHeight="1">
      <c r="A66" s="30" t="s">
        <v>39</v>
      </c>
      <c r="B66" s="2" t="s">
        <v>1</v>
      </c>
      <c r="C66" s="3"/>
      <c r="D66" s="3"/>
      <c r="E66" s="3" t="s">
        <v>9</v>
      </c>
      <c r="F66" s="3" t="s">
        <v>5</v>
      </c>
      <c r="G66" s="3"/>
      <c r="H66" s="3"/>
      <c r="I66" s="3" t="s">
        <v>10</v>
      </c>
      <c r="J66" s="32" t="s">
        <v>56</v>
      </c>
      <c r="K66" s="33"/>
      <c r="L66" s="34"/>
      <c r="M66" s="15"/>
      <c r="N66" s="32"/>
      <c r="O66" s="41"/>
      <c r="P66" s="51">
        <f>S12</f>
        <v>4</v>
      </c>
    </row>
    <row r="67" spans="1:16" ht="15.75" customHeight="1">
      <c r="A67" s="31"/>
      <c r="B67" s="3">
        <v>10</v>
      </c>
      <c r="C67" s="8"/>
      <c r="D67" s="3" t="s">
        <v>0</v>
      </c>
      <c r="E67" s="4">
        <f>C67*5</f>
        <v>0</v>
      </c>
      <c r="F67" s="3">
        <v>4</v>
      </c>
      <c r="G67" s="8"/>
      <c r="H67" s="3" t="s">
        <v>0</v>
      </c>
      <c r="I67" s="4">
        <f>G67*(-1)</f>
        <v>0</v>
      </c>
      <c r="J67" s="35"/>
      <c r="K67" s="85"/>
      <c r="L67" s="37"/>
      <c r="M67" s="16"/>
      <c r="N67" s="42"/>
      <c r="O67" s="43"/>
      <c r="P67" s="51"/>
    </row>
    <row r="68" spans="1:16" ht="15.75" customHeight="1">
      <c r="A68" s="31"/>
      <c r="B68" s="3">
        <v>9</v>
      </c>
      <c r="C68" s="8"/>
      <c r="D68" s="3" t="s">
        <v>0</v>
      </c>
      <c r="E68" s="4">
        <f>C68*4</f>
        <v>0</v>
      </c>
      <c r="F68" s="3">
        <v>3</v>
      </c>
      <c r="G68" s="8"/>
      <c r="H68" s="3" t="s">
        <v>0</v>
      </c>
      <c r="I68" s="4">
        <f>G68*(-2)</f>
        <v>0</v>
      </c>
      <c r="J68" s="35"/>
      <c r="K68" s="85"/>
      <c r="L68" s="37"/>
      <c r="M68" s="16"/>
      <c r="N68" s="42"/>
      <c r="O68" s="43"/>
      <c r="P68" s="51"/>
    </row>
    <row r="69" spans="1:16" ht="15.75" customHeight="1">
      <c r="A69" s="31"/>
      <c r="B69" s="3">
        <v>8</v>
      </c>
      <c r="C69" s="8"/>
      <c r="D69" s="3" t="s">
        <v>0</v>
      </c>
      <c r="E69" s="11">
        <f>C69*3</f>
        <v>0</v>
      </c>
      <c r="F69" s="3">
        <v>2</v>
      </c>
      <c r="G69" s="8"/>
      <c r="H69" s="3" t="s">
        <v>0</v>
      </c>
      <c r="I69" s="4">
        <f>G69*(-3)</f>
        <v>0</v>
      </c>
      <c r="J69" s="35"/>
      <c r="K69" s="85"/>
      <c r="L69" s="37"/>
      <c r="M69" s="16"/>
      <c r="N69" s="42"/>
      <c r="O69" s="43"/>
      <c r="P69" s="51"/>
    </row>
    <row r="70" spans="1:16" ht="15.75" customHeight="1">
      <c r="A70" s="31"/>
      <c r="B70" s="22"/>
      <c r="C70" s="23"/>
      <c r="D70" s="23"/>
      <c r="E70" s="23"/>
      <c r="F70" s="3">
        <v>1</v>
      </c>
      <c r="G70" s="8"/>
      <c r="H70" s="3" t="s">
        <v>0</v>
      </c>
      <c r="I70" s="4">
        <f>G70*(-4)</f>
        <v>0</v>
      </c>
      <c r="J70" s="35"/>
      <c r="K70" s="85"/>
      <c r="L70" s="37"/>
      <c r="M70" s="16"/>
      <c r="N70" s="42"/>
      <c r="O70" s="43"/>
      <c r="P70" s="46">
        <f>D74+H74+K74+O74</f>
        <v>50</v>
      </c>
    </row>
    <row r="71" spans="1:16" ht="15.75" customHeight="1">
      <c r="A71" s="31"/>
      <c r="B71" s="24"/>
      <c r="C71" s="23"/>
      <c r="D71" s="23"/>
      <c r="E71" s="23"/>
      <c r="F71" s="3">
        <v>0</v>
      </c>
      <c r="G71" s="8"/>
      <c r="H71" s="3" t="s">
        <v>0</v>
      </c>
      <c r="I71" s="4">
        <f>G71*(-5)</f>
        <v>0</v>
      </c>
      <c r="J71" s="35"/>
      <c r="K71" s="85"/>
      <c r="L71" s="37"/>
      <c r="M71" s="16"/>
      <c r="N71" s="42"/>
      <c r="O71" s="43"/>
      <c r="P71" s="46"/>
    </row>
    <row r="72" spans="1:16" ht="15.75" customHeight="1">
      <c r="A72" s="31"/>
      <c r="B72" s="47" t="s">
        <v>3</v>
      </c>
      <c r="C72" s="47"/>
      <c r="D72" s="5">
        <v>50</v>
      </c>
      <c r="E72" s="6"/>
      <c r="F72" s="47" t="s">
        <v>6</v>
      </c>
      <c r="G72" s="47"/>
      <c r="H72" s="8"/>
      <c r="I72" s="3"/>
      <c r="J72" s="35"/>
      <c r="K72" s="85"/>
      <c r="L72" s="37"/>
      <c r="M72" s="16"/>
      <c r="N72" s="42"/>
      <c r="O72" s="43"/>
      <c r="P72" s="46"/>
    </row>
    <row r="73" spans="1:16" ht="15.75" customHeight="1">
      <c r="A73" s="31"/>
      <c r="B73" s="3"/>
      <c r="C73" s="3"/>
      <c r="D73" s="3"/>
      <c r="E73" s="3"/>
      <c r="F73" s="47" t="s">
        <v>7</v>
      </c>
      <c r="G73" s="47"/>
      <c r="H73" s="8"/>
      <c r="I73" s="3"/>
      <c r="J73" s="38"/>
      <c r="K73" s="39"/>
      <c r="L73" s="40"/>
      <c r="M73" s="17"/>
      <c r="N73" s="44"/>
      <c r="O73" s="45"/>
      <c r="P73" s="46"/>
    </row>
    <row r="74" spans="1:16" ht="15.75" customHeight="1">
      <c r="A74" s="31"/>
      <c r="B74" s="47" t="s">
        <v>4</v>
      </c>
      <c r="C74" s="47"/>
      <c r="D74" s="4">
        <f>E67+E68+E69+E70+E71+D72</f>
        <v>50</v>
      </c>
      <c r="E74" s="6"/>
      <c r="F74" s="47" t="s">
        <v>4</v>
      </c>
      <c r="G74" s="47"/>
      <c r="H74" s="4">
        <f>I67+I68+I69+I70+I71+H72+H73</f>
        <v>0</v>
      </c>
      <c r="I74" s="3"/>
      <c r="J74" s="3" t="s">
        <v>4</v>
      </c>
      <c r="K74" s="48">
        <v>0</v>
      </c>
      <c r="L74" s="49"/>
      <c r="M74" s="50"/>
      <c r="N74" s="3" t="s">
        <v>4</v>
      </c>
      <c r="O74" s="18"/>
      <c r="P74" s="19" t="str">
        <f>IF(R12&lt;0,"Yếu",IF(R12&lt;=7,"Trung bình",IF(R12&lt;=30,"Khá","Xuất sắc")))</f>
        <v>Xuất sắc</v>
      </c>
    </row>
    <row r="75" spans="1:16" ht="15.75" customHeight="1">
      <c r="A75" s="30" t="s">
        <v>40</v>
      </c>
      <c r="B75" s="2" t="s">
        <v>1</v>
      </c>
      <c r="C75" s="3"/>
      <c r="D75" s="3"/>
      <c r="E75" s="3" t="s">
        <v>9</v>
      </c>
      <c r="F75" s="3" t="s">
        <v>5</v>
      </c>
      <c r="G75" s="3"/>
      <c r="H75" s="3"/>
      <c r="I75" s="3" t="s">
        <v>10</v>
      </c>
      <c r="J75" s="69" t="s">
        <v>57</v>
      </c>
      <c r="K75" s="33"/>
      <c r="L75" s="34"/>
      <c r="M75" s="15"/>
      <c r="N75" s="32"/>
      <c r="O75" s="41"/>
      <c r="P75" s="51">
        <f>S13</f>
        <v>1</v>
      </c>
    </row>
    <row r="76" spans="1:16" ht="15.75" customHeight="1">
      <c r="A76" s="31"/>
      <c r="B76" s="3">
        <v>10</v>
      </c>
      <c r="C76" s="8">
        <v>4</v>
      </c>
      <c r="D76" s="3" t="s">
        <v>0</v>
      </c>
      <c r="E76" s="4">
        <f>C76*5</f>
        <v>20</v>
      </c>
      <c r="F76" s="3">
        <v>4</v>
      </c>
      <c r="G76" s="8"/>
      <c r="H76" s="3" t="s">
        <v>0</v>
      </c>
      <c r="I76" s="4">
        <f>G76*(-1)</f>
        <v>0</v>
      </c>
      <c r="J76" s="35"/>
      <c r="K76" s="85"/>
      <c r="L76" s="37"/>
      <c r="M76" s="16"/>
      <c r="N76" s="42"/>
      <c r="O76" s="43"/>
      <c r="P76" s="51"/>
    </row>
    <row r="77" spans="1:16" ht="15.75" customHeight="1">
      <c r="A77" s="31"/>
      <c r="B77" s="3">
        <v>9</v>
      </c>
      <c r="C77" s="8"/>
      <c r="D77" s="3" t="s">
        <v>0</v>
      </c>
      <c r="E77" s="4">
        <f>C77*4</f>
        <v>0</v>
      </c>
      <c r="F77" s="3">
        <v>3</v>
      </c>
      <c r="G77" s="8"/>
      <c r="H77" s="3" t="s">
        <v>0</v>
      </c>
      <c r="I77" s="4">
        <f>G77*(-2)</f>
        <v>0</v>
      </c>
      <c r="J77" s="35"/>
      <c r="K77" s="85"/>
      <c r="L77" s="37"/>
      <c r="M77" s="16"/>
      <c r="N77" s="42"/>
      <c r="O77" s="43"/>
      <c r="P77" s="51"/>
    </row>
    <row r="78" spans="1:16" ht="15.75" customHeight="1">
      <c r="A78" s="31"/>
      <c r="B78" s="3">
        <v>8</v>
      </c>
      <c r="C78" s="8">
        <v>1</v>
      </c>
      <c r="D78" s="3" t="s">
        <v>0</v>
      </c>
      <c r="E78" s="11">
        <f>C78*3</f>
        <v>3</v>
      </c>
      <c r="F78" s="3">
        <v>2</v>
      </c>
      <c r="G78" s="8"/>
      <c r="H78" s="3" t="s">
        <v>0</v>
      </c>
      <c r="I78" s="4">
        <f>G78*(-3)</f>
        <v>0</v>
      </c>
      <c r="J78" s="35"/>
      <c r="K78" s="85"/>
      <c r="L78" s="37"/>
      <c r="M78" s="16"/>
      <c r="N78" s="42"/>
      <c r="O78" s="43"/>
      <c r="P78" s="51"/>
    </row>
    <row r="79" spans="1:16" ht="15.75" customHeight="1">
      <c r="A79" s="31"/>
      <c r="B79" s="22"/>
      <c r="C79" s="23"/>
      <c r="D79" s="23"/>
      <c r="E79" s="23"/>
      <c r="F79" s="3">
        <v>1</v>
      </c>
      <c r="G79" s="8"/>
      <c r="H79" s="3" t="s">
        <v>0</v>
      </c>
      <c r="I79" s="4">
        <f>G79*(-4)</f>
        <v>0</v>
      </c>
      <c r="J79" s="35"/>
      <c r="K79" s="85"/>
      <c r="L79" s="37"/>
      <c r="M79" s="16"/>
      <c r="N79" s="42"/>
      <c r="O79" s="43"/>
      <c r="P79" s="52">
        <f>D83+H83+K83+O83</f>
        <v>67</v>
      </c>
    </row>
    <row r="80" spans="1:16" ht="15.75" customHeight="1">
      <c r="A80" s="31"/>
      <c r="B80" s="24"/>
      <c r="C80" s="23"/>
      <c r="D80" s="23"/>
      <c r="E80" s="23"/>
      <c r="F80" s="3">
        <v>0</v>
      </c>
      <c r="G80" s="8"/>
      <c r="H80" s="3" t="s">
        <v>0</v>
      </c>
      <c r="I80" s="4">
        <f>G80*(-5)</f>
        <v>0</v>
      </c>
      <c r="J80" s="35"/>
      <c r="K80" s="85"/>
      <c r="L80" s="37"/>
      <c r="M80" s="16"/>
      <c r="N80" s="42"/>
      <c r="O80" s="43"/>
      <c r="P80" s="53"/>
    </row>
    <row r="81" spans="1:16" ht="15.75" customHeight="1">
      <c r="A81" s="31"/>
      <c r="B81" s="47" t="s">
        <v>3</v>
      </c>
      <c r="C81" s="47"/>
      <c r="D81" s="5">
        <v>50</v>
      </c>
      <c r="E81" s="6"/>
      <c r="F81" s="47" t="s">
        <v>6</v>
      </c>
      <c r="G81" s="47"/>
      <c r="H81" s="8"/>
      <c r="I81" s="3"/>
      <c r="J81" s="35"/>
      <c r="K81" s="85"/>
      <c r="L81" s="37"/>
      <c r="M81" s="16"/>
      <c r="N81" s="42"/>
      <c r="O81" s="43"/>
      <c r="P81" s="53"/>
    </row>
    <row r="82" spans="1:16" ht="15.75" customHeight="1">
      <c r="A82" s="31"/>
      <c r="B82" s="3"/>
      <c r="C82" s="3"/>
      <c r="D82" s="3"/>
      <c r="E82" s="3"/>
      <c r="F82" s="47" t="s">
        <v>7</v>
      </c>
      <c r="G82" s="47"/>
      <c r="H82" s="8"/>
      <c r="I82" s="3"/>
      <c r="J82" s="38"/>
      <c r="K82" s="39"/>
      <c r="L82" s="40"/>
      <c r="M82" s="17"/>
      <c r="N82" s="44"/>
      <c r="O82" s="45"/>
      <c r="P82" s="54"/>
    </row>
    <row r="83" spans="1:16" ht="15.75" customHeight="1">
      <c r="A83" s="31"/>
      <c r="B83" s="47" t="s">
        <v>4</v>
      </c>
      <c r="C83" s="47"/>
      <c r="D83" s="4">
        <f>E76+E77+E78+E79+E80+D81</f>
        <v>73</v>
      </c>
      <c r="E83" s="6"/>
      <c r="F83" s="47" t="s">
        <v>4</v>
      </c>
      <c r="G83" s="47"/>
      <c r="H83" s="4">
        <f>I76+I77+I78+I79+I80+H81+H82</f>
        <v>0</v>
      </c>
      <c r="I83" s="3"/>
      <c r="J83" s="3" t="s">
        <v>4</v>
      </c>
      <c r="K83" s="48">
        <v>-6</v>
      </c>
      <c r="L83" s="49"/>
      <c r="M83" s="50"/>
      <c r="N83" s="3" t="s">
        <v>4</v>
      </c>
      <c r="O83" s="18"/>
      <c r="P83" s="19" t="str">
        <f>IF(R13&lt;0,"Yếu",IF(R13&lt;=7,"Trung bình",IF(R13&lt;=30,"Khá","Xuất sắc")))</f>
        <v>Xuất sắc</v>
      </c>
    </row>
    <row r="84" spans="1:16" ht="15.75" customHeight="1">
      <c r="A84" s="30" t="s">
        <v>72</v>
      </c>
      <c r="B84" s="2" t="s">
        <v>1</v>
      </c>
      <c r="C84" s="3"/>
      <c r="D84" s="3"/>
      <c r="E84" s="3" t="s">
        <v>9</v>
      </c>
      <c r="F84" s="3" t="s">
        <v>5</v>
      </c>
      <c r="G84" s="3"/>
      <c r="H84" s="3"/>
      <c r="I84" s="3" t="s">
        <v>10</v>
      </c>
      <c r="J84" s="32" t="s">
        <v>58</v>
      </c>
      <c r="K84" s="33"/>
      <c r="L84" s="34"/>
      <c r="M84" s="15"/>
      <c r="N84" s="32"/>
      <c r="O84" s="41"/>
      <c r="P84" s="51">
        <f>S14</f>
        <v>7</v>
      </c>
    </row>
    <row r="85" spans="1:16" ht="15.75" customHeight="1">
      <c r="A85" s="31"/>
      <c r="B85" s="3">
        <v>10</v>
      </c>
      <c r="C85" s="8"/>
      <c r="D85" s="3" t="s">
        <v>0</v>
      </c>
      <c r="E85" s="4">
        <f>C85*5</f>
        <v>0</v>
      </c>
      <c r="F85" s="3">
        <v>4</v>
      </c>
      <c r="G85" s="8"/>
      <c r="H85" s="3" t="s">
        <v>0</v>
      </c>
      <c r="I85" s="4">
        <f>G85*(-1)</f>
        <v>0</v>
      </c>
      <c r="J85" s="35"/>
      <c r="K85" s="85"/>
      <c r="L85" s="37"/>
      <c r="M85" s="16"/>
      <c r="N85" s="42"/>
      <c r="O85" s="43"/>
      <c r="P85" s="51"/>
    </row>
    <row r="86" spans="1:16" ht="15.75" customHeight="1">
      <c r="A86" s="31"/>
      <c r="B86" s="3">
        <v>9</v>
      </c>
      <c r="C86" s="8"/>
      <c r="D86" s="3" t="s">
        <v>0</v>
      </c>
      <c r="E86" s="4">
        <f>C86*4</f>
        <v>0</v>
      </c>
      <c r="F86" s="3">
        <v>3</v>
      </c>
      <c r="G86" s="8"/>
      <c r="H86" s="3" t="s">
        <v>0</v>
      </c>
      <c r="I86" s="4">
        <f>G86*(-2)</f>
        <v>0</v>
      </c>
      <c r="J86" s="35"/>
      <c r="K86" s="85"/>
      <c r="L86" s="37"/>
      <c r="M86" s="16"/>
      <c r="N86" s="42"/>
      <c r="O86" s="43"/>
      <c r="P86" s="51"/>
    </row>
    <row r="87" spans="1:16" ht="15.75" customHeight="1">
      <c r="A87" s="31"/>
      <c r="B87" s="3">
        <v>8</v>
      </c>
      <c r="C87" s="8"/>
      <c r="D87" s="3" t="s">
        <v>0</v>
      </c>
      <c r="E87" s="11">
        <f>C87*3</f>
        <v>0</v>
      </c>
      <c r="F87" s="3">
        <v>2</v>
      </c>
      <c r="G87" s="8"/>
      <c r="H87" s="3" t="s">
        <v>0</v>
      </c>
      <c r="I87" s="4">
        <f>G87*(-3)</f>
        <v>0</v>
      </c>
      <c r="J87" s="35"/>
      <c r="K87" s="85"/>
      <c r="L87" s="37"/>
      <c r="M87" s="16"/>
      <c r="N87" s="42"/>
      <c r="O87" s="43"/>
      <c r="P87" s="51"/>
    </row>
    <row r="88" spans="1:16" ht="15.75" customHeight="1">
      <c r="A88" s="31"/>
      <c r="B88" s="22"/>
      <c r="C88" s="23"/>
      <c r="D88" s="23"/>
      <c r="E88" s="23"/>
      <c r="F88" s="3">
        <v>1</v>
      </c>
      <c r="G88" s="8"/>
      <c r="H88" s="3" t="s">
        <v>0</v>
      </c>
      <c r="I88" s="4">
        <f>G88*(-4)</f>
        <v>0</v>
      </c>
      <c r="J88" s="35"/>
      <c r="K88" s="85"/>
      <c r="L88" s="37"/>
      <c r="M88" s="16"/>
      <c r="N88" s="42"/>
      <c r="O88" s="43"/>
      <c r="P88" s="46">
        <f>D92+H92+K92+O92</f>
        <v>38</v>
      </c>
    </row>
    <row r="89" spans="1:16" ht="15.75" customHeight="1">
      <c r="A89" s="31"/>
      <c r="B89" s="24"/>
      <c r="C89" s="23"/>
      <c r="D89" s="23"/>
      <c r="E89" s="23"/>
      <c r="F89" s="3">
        <v>0</v>
      </c>
      <c r="G89" s="8"/>
      <c r="H89" s="3" t="s">
        <v>0</v>
      </c>
      <c r="I89" s="4">
        <f>G89*(-5)</f>
        <v>0</v>
      </c>
      <c r="J89" s="35"/>
      <c r="K89" s="85"/>
      <c r="L89" s="37"/>
      <c r="M89" s="16"/>
      <c r="N89" s="42"/>
      <c r="O89" s="43"/>
      <c r="P89" s="46"/>
    </row>
    <row r="90" spans="1:16" ht="15.75" customHeight="1">
      <c r="A90" s="31"/>
      <c r="B90" s="47" t="s">
        <v>3</v>
      </c>
      <c r="C90" s="47"/>
      <c r="D90" s="5">
        <v>50</v>
      </c>
      <c r="E90" s="6"/>
      <c r="F90" s="47" t="s">
        <v>6</v>
      </c>
      <c r="G90" s="47"/>
      <c r="H90" s="8"/>
      <c r="I90" s="3"/>
      <c r="J90" s="35"/>
      <c r="K90" s="85"/>
      <c r="L90" s="37"/>
      <c r="M90" s="16"/>
      <c r="N90" s="42"/>
      <c r="O90" s="43"/>
      <c r="P90" s="46"/>
    </row>
    <row r="91" spans="1:16" ht="15.75" customHeight="1">
      <c r="A91" s="31"/>
      <c r="B91" s="3"/>
      <c r="C91" s="3"/>
      <c r="D91" s="3"/>
      <c r="E91" s="3"/>
      <c r="F91" s="47" t="s">
        <v>7</v>
      </c>
      <c r="G91" s="47"/>
      <c r="H91" s="8"/>
      <c r="I91" s="3"/>
      <c r="J91" s="38"/>
      <c r="K91" s="39"/>
      <c r="L91" s="40"/>
      <c r="M91" s="17"/>
      <c r="N91" s="44"/>
      <c r="O91" s="45"/>
      <c r="P91" s="46"/>
    </row>
    <row r="92" spans="1:16" ht="15.75" customHeight="1">
      <c r="A92" s="31"/>
      <c r="B92" s="47" t="s">
        <v>4</v>
      </c>
      <c r="C92" s="47"/>
      <c r="D92" s="4">
        <f>E85+E86+E87+E88+E89+D90</f>
        <v>50</v>
      </c>
      <c r="E92" s="6"/>
      <c r="F92" s="47" t="s">
        <v>4</v>
      </c>
      <c r="G92" s="47"/>
      <c r="H92" s="4">
        <f>I85+I86+I87+I88+I89+H90+H91</f>
        <v>0</v>
      </c>
      <c r="I92" s="3"/>
      <c r="J92" s="3" t="s">
        <v>4</v>
      </c>
      <c r="K92" s="48">
        <v>-12</v>
      </c>
      <c r="L92" s="49"/>
      <c r="M92" s="50"/>
      <c r="N92" s="3" t="s">
        <v>4</v>
      </c>
      <c r="O92" s="18"/>
      <c r="P92" s="19" t="str">
        <f>IF(R14&lt;0,"Yếu",IF(R14&lt;=7,"Trung bình",IF(R14&lt;=30,"Khá","Xuất sắc")))</f>
        <v>Xuất sắc</v>
      </c>
    </row>
  </sheetData>
  <mergeCells count="116">
    <mergeCell ref="R3:S3"/>
    <mergeCell ref="K56:M56"/>
    <mergeCell ref="J21:L28"/>
    <mergeCell ref="N21:O28"/>
    <mergeCell ref="J30:L37"/>
    <mergeCell ref="N30:O37"/>
    <mergeCell ref="P12:P15"/>
    <mergeCell ref="P48:P51"/>
    <mergeCell ref="K47:M47"/>
    <mergeCell ref="J39:L46"/>
    <mergeCell ref="N39:O46"/>
    <mergeCell ref="J48:L55"/>
    <mergeCell ref="N48:O55"/>
    <mergeCell ref="P16:P19"/>
    <mergeCell ref="P25:P28"/>
    <mergeCell ref="P34:P37"/>
    <mergeCell ref="P43:P46"/>
    <mergeCell ref="P39:P42"/>
    <mergeCell ref="P52:P55"/>
    <mergeCell ref="P61:P64"/>
    <mergeCell ref="P57:P60"/>
    <mergeCell ref="K65:M65"/>
    <mergeCell ref="J57:L64"/>
    <mergeCell ref="N57:O64"/>
    <mergeCell ref="P66:P69"/>
    <mergeCell ref="K74:M74"/>
    <mergeCell ref="P70:P73"/>
    <mergeCell ref="J66:L73"/>
    <mergeCell ref="N66:O73"/>
    <mergeCell ref="N2:O2"/>
    <mergeCell ref="P21:P24"/>
    <mergeCell ref="P30:P33"/>
    <mergeCell ref="N12:O19"/>
    <mergeCell ref="N3:O10"/>
    <mergeCell ref="A1:P1"/>
    <mergeCell ref="B2:E2"/>
    <mergeCell ref="F2:I2"/>
    <mergeCell ref="J2:M2"/>
    <mergeCell ref="P3:P6"/>
    <mergeCell ref="B9:C9"/>
    <mergeCell ref="F9:G9"/>
    <mergeCell ref="F10:G10"/>
    <mergeCell ref="P7:P10"/>
    <mergeCell ref="B29:C29"/>
    <mergeCell ref="F29:G29"/>
    <mergeCell ref="F27:G27"/>
    <mergeCell ref="F28:G28"/>
    <mergeCell ref="F19:G19"/>
    <mergeCell ref="K11:M11"/>
    <mergeCell ref="K20:M20"/>
    <mergeCell ref="B20:C20"/>
    <mergeCell ref="F20:G20"/>
    <mergeCell ref="B18:C18"/>
    <mergeCell ref="F55:G55"/>
    <mergeCell ref="B45:C45"/>
    <mergeCell ref="B27:C27"/>
    <mergeCell ref="B54:C54"/>
    <mergeCell ref="F54:G54"/>
    <mergeCell ref="B36:C36"/>
    <mergeCell ref="F36:G36"/>
    <mergeCell ref="B47:C47"/>
    <mergeCell ref="F47:G47"/>
    <mergeCell ref="F37:G37"/>
    <mergeCell ref="F18:G18"/>
    <mergeCell ref="A12:A20"/>
    <mergeCell ref="K38:M38"/>
    <mergeCell ref="A3:A11"/>
    <mergeCell ref="K29:M29"/>
    <mergeCell ref="A30:A38"/>
    <mergeCell ref="A21:A29"/>
    <mergeCell ref="B11:C11"/>
    <mergeCell ref="F11:G11"/>
    <mergeCell ref="J3:L10"/>
    <mergeCell ref="J12:L19"/>
    <mergeCell ref="A66:A74"/>
    <mergeCell ref="B38:C38"/>
    <mergeCell ref="F38:G38"/>
    <mergeCell ref="F45:G45"/>
    <mergeCell ref="F46:G46"/>
    <mergeCell ref="F92:G92"/>
    <mergeCell ref="A48:A56"/>
    <mergeCell ref="A39:A47"/>
    <mergeCell ref="B56:C56"/>
    <mergeCell ref="F56:G56"/>
    <mergeCell ref="F64:G64"/>
    <mergeCell ref="F65:G65"/>
    <mergeCell ref="A57:A65"/>
    <mergeCell ref="B63:C63"/>
    <mergeCell ref="F63:G63"/>
    <mergeCell ref="B65:C65"/>
    <mergeCell ref="B72:C72"/>
    <mergeCell ref="F72:G72"/>
    <mergeCell ref="B74:C74"/>
    <mergeCell ref="F73:G73"/>
    <mergeCell ref="F74:G74"/>
    <mergeCell ref="A75:A83"/>
    <mergeCell ref="B81:C81"/>
    <mergeCell ref="F81:G81"/>
    <mergeCell ref="B83:C83"/>
    <mergeCell ref="K83:M83"/>
    <mergeCell ref="P79:P82"/>
    <mergeCell ref="F83:G83"/>
    <mergeCell ref="F82:G82"/>
    <mergeCell ref="J75:L82"/>
    <mergeCell ref="A84:A92"/>
    <mergeCell ref="P84:P87"/>
    <mergeCell ref="B90:C90"/>
    <mergeCell ref="F90:G90"/>
    <mergeCell ref="B92:C92"/>
    <mergeCell ref="K92:M92"/>
    <mergeCell ref="F91:G91"/>
    <mergeCell ref="P88:P91"/>
    <mergeCell ref="J84:L91"/>
    <mergeCell ref="N84:O91"/>
    <mergeCell ref="N75:O82"/>
    <mergeCell ref="P75:P78"/>
  </mergeCells>
  <phoneticPr fontId="4" type="noConversion"/>
  <pageMargins left="0.23622047244094491" right="0.23622047244094491" top="0.51181102362204722" bottom="0.51181102362204722" header="0.39370078740157483" footer="0.41338582677165359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opLeftCell="A5" zoomScale="70" zoomScaleNormal="70" workbookViewId="0">
      <selection activeCell="R21" sqref="R21"/>
    </sheetView>
  </sheetViews>
  <sheetFormatPr defaultRowHeight="15.5"/>
  <cols>
    <col min="1" max="1" width="12.54296875" customWidth="1"/>
    <col min="2" max="2" width="3.54296875" customWidth="1"/>
    <col min="3" max="3" width="5.1796875" customWidth="1"/>
    <col min="4" max="5" width="5" customWidth="1"/>
    <col min="6" max="6" width="3.54296875" customWidth="1"/>
    <col min="7" max="7" width="4.81640625" customWidth="1"/>
    <col min="8" max="9" width="5" customWidth="1"/>
    <col min="10" max="10" width="6.81640625" customWidth="1"/>
    <col min="11" max="11" width="5.81640625" customWidth="1"/>
    <col min="12" max="12" width="14" customWidth="1"/>
    <col min="13" max="13" width="0.81640625" hidden="1" customWidth="1"/>
    <col min="14" max="14" width="7" customWidth="1"/>
    <col min="15" max="15" width="6.1796875" customWidth="1"/>
    <col min="16" max="16" width="10.54296875" style="28" customWidth="1"/>
    <col min="17" max="17" width="8.81640625" customWidth="1"/>
    <col min="18" max="20" width="9.1796875" customWidth="1"/>
    <col min="21" max="21" width="8.81640625" customWidth="1"/>
  </cols>
  <sheetData>
    <row r="1" spans="1:19" ht="42.75" customHeight="1">
      <c r="A1" s="86" t="s">
        <v>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9" ht="30" customHeight="1">
      <c r="A2" s="89" t="s">
        <v>2</v>
      </c>
      <c r="B2" s="90" t="s">
        <v>13</v>
      </c>
      <c r="C2" s="91"/>
      <c r="D2" s="91"/>
      <c r="E2" s="92"/>
      <c r="F2" s="90" t="s">
        <v>14</v>
      </c>
      <c r="G2" s="91"/>
      <c r="H2" s="91"/>
      <c r="I2" s="92"/>
      <c r="J2" s="93" t="s">
        <v>12</v>
      </c>
      <c r="K2" s="94"/>
      <c r="L2" s="94"/>
      <c r="M2" s="95"/>
      <c r="N2" s="93" t="s">
        <v>11</v>
      </c>
      <c r="O2" s="95"/>
      <c r="P2" s="96" t="s">
        <v>8</v>
      </c>
    </row>
    <row r="3" spans="1:19" s="7" customFormat="1" ht="15.75" customHeight="1">
      <c r="A3" s="97" t="s">
        <v>15</v>
      </c>
      <c r="B3" s="98" t="s">
        <v>1</v>
      </c>
      <c r="C3" s="99"/>
      <c r="D3" s="99"/>
      <c r="E3" s="99" t="s">
        <v>9</v>
      </c>
      <c r="F3" s="99" t="s">
        <v>5</v>
      </c>
      <c r="G3" s="99"/>
      <c r="H3" s="99"/>
      <c r="I3" s="99" t="s">
        <v>10</v>
      </c>
      <c r="J3" s="100" t="s">
        <v>73</v>
      </c>
      <c r="K3" s="94"/>
      <c r="L3" s="95"/>
      <c r="M3" s="101"/>
      <c r="N3" s="102"/>
      <c r="O3" s="95"/>
      <c r="P3" s="103">
        <f>S5</f>
        <v>8</v>
      </c>
      <c r="R3" s="81" t="s">
        <v>43</v>
      </c>
      <c r="S3" s="81"/>
    </row>
    <row r="4" spans="1:19" ht="15.75" customHeight="1">
      <c r="A4" s="104"/>
      <c r="B4" s="99">
        <v>10</v>
      </c>
      <c r="C4" s="105"/>
      <c r="D4" s="99" t="s">
        <v>0</v>
      </c>
      <c r="E4" s="106">
        <f>C4*5</f>
        <v>0</v>
      </c>
      <c r="F4" s="99">
        <v>4</v>
      </c>
      <c r="G4" s="105"/>
      <c r="H4" s="99" t="s">
        <v>0</v>
      </c>
      <c r="I4" s="106">
        <f>G4*(-1)</f>
        <v>0</v>
      </c>
      <c r="J4" s="107"/>
      <c r="K4" s="108"/>
      <c r="L4" s="109"/>
      <c r="M4" s="110"/>
      <c r="N4" s="107"/>
      <c r="O4" s="109"/>
      <c r="P4" s="133"/>
      <c r="R4" s="21" t="s">
        <v>32</v>
      </c>
      <c r="S4" s="21" t="s">
        <v>33</v>
      </c>
    </row>
    <row r="5" spans="1:19" ht="15.75" customHeight="1">
      <c r="A5" s="104"/>
      <c r="B5" s="99">
        <v>9</v>
      </c>
      <c r="C5" s="105"/>
      <c r="D5" s="99" t="s">
        <v>0</v>
      </c>
      <c r="E5" s="106">
        <f>C5*4</f>
        <v>0</v>
      </c>
      <c r="F5" s="99">
        <v>3</v>
      </c>
      <c r="G5" s="105"/>
      <c r="H5" s="99" t="s">
        <v>0</v>
      </c>
      <c r="I5" s="106">
        <f>G5*(-2)</f>
        <v>0</v>
      </c>
      <c r="J5" s="107"/>
      <c r="K5" s="108"/>
      <c r="L5" s="109"/>
      <c r="M5" s="110"/>
      <c r="N5" s="107"/>
      <c r="O5" s="109"/>
      <c r="P5" s="133"/>
      <c r="R5" s="25">
        <f>P7</f>
        <v>36</v>
      </c>
      <c r="S5" s="25">
        <f>RANK(R5,$R$5:$R$14,0)</f>
        <v>8</v>
      </c>
    </row>
    <row r="6" spans="1:19" ht="15.75" customHeight="1">
      <c r="A6" s="104"/>
      <c r="B6" s="99">
        <v>8</v>
      </c>
      <c r="C6" s="105"/>
      <c r="D6" s="99" t="s">
        <v>0</v>
      </c>
      <c r="E6" s="111">
        <f>C6*3</f>
        <v>0</v>
      </c>
      <c r="F6" s="99">
        <v>2</v>
      </c>
      <c r="G6" s="105"/>
      <c r="H6" s="99" t="s">
        <v>0</v>
      </c>
      <c r="I6" s="106">
        <f>G6*(-3)</f>
        <v>0</v>
      </c>
      <c r="J6" s="107"/>
      <c r="K6" s="108"/>
      <c r="L6" s="109"/>
      <c r="M6" s="110"/>
      <c r="N6" s="107"/>
      <c r="O6" s="109"/>
      <c r="P6" s="134"/>
      <c r="R6" s="25">
        <f>P16</f>
        <v>-4</v>
      </c>
      <c r="S6" s="25">
        <f>RANK(R6,$R$5:$R$14,0)</f>
        <v>10</v>
      </c>
    </row>
    <row r="7" spans="1:19" ht="15.75" customHeight="1">
      <c r="A7" s="104"/>
      <c r="B7" s="112"/>
      <c r="C7" s="113"/>
      <c r="D7" s="113"/>
      <c r="E7" s="113"/>
      <c r="F7" s="99">
        <v>1</v>
      </c>
      <c r="G7" s="105"/>
      <c r="H7" s="99" t="s">
        <v>0</v>
      </c>
      <c r="I7" s="106">
        <f>G7*(-4)</f>
        <v>0</v>
      </c>
      <c r="J7" s="107"/>
      <c r="K7" s="108"/>
      <c r="L7" s="109"/>
      <c r="M7" s="110"/>
      <c r="N7" s="107"/>
      <c r="O7" s="109"/>
      <c r="P7" s="114">
        <f>D11+H11+K11+O11</f>
        <v>36</v>
      </c>
      <c r="R7" s="25">
        <f>P25</f>
        <v>32</v>
      </c>
      <c r="S7" s="25">
        <f t="shared" ref="S7:S14" si="0">RANK(R7,$R$5:$R$14,0)</f>
        <v>9</v>
      </c>
    </row>
    <row r="8" spans="1:19" ht="15.75" customHeight="1">
      <c r="A8" s="104"/>
      <c r="B8" s="115"/>
      <c r="C8" s="113"/>
      <c r="D8" s="113"/>
      <c r="E8" s="113"/>
      <c r="F8" s="99">
        <v>0</v>
      </c>
      <c r="G8" s="105"/>
      <c r="H8" s="99" t="s">
        <v>0</v>
      </c>
      <c r="I8" s="106">
        <f>G8*(-5)</f>
        <v>0</v>
      </c>
      <c r="J8" s="107"/>
      <c r="K8" s="108"/>
      <c r="L8" s="109"/>
      <c r="M8" s="110"/>
      <c r="N8" s="107"/>
      <c r="O8" s="109"/>
      <c r="P8" s="133"/>
      <c r="R8" s="25">
        <f>P34</f>
        <v>60</v>
      </c>
      <c r="S8" s="25">
        <f t="shared" si="0"/>
        <v>1</v>
      </c>
    </row>
    <row r="9" spans="1:19" ht="15.75" customHeight="1">
      <c r="A9" s="104"/>
      <c r="B9" s="116" t="s">
        <v>3</v>
      </c>
      <c r="C9" s="92"/>
      <c r="D9" s="117">
        <v>50</v>
      </c>
      <c r="E9" s="118"/>
      <c r="F9" s="116" t="s">
        <v>6</v>
      </c>
      <c r="G9" s="92"/>
      <c r="H9" s="105"/>
      <c r="I9" s="99"/>
      <c r="J9" s="107"/>
      <c r="K9" s="108"/>
      <c r="L9" s="109"/>
      <c r="M9" s="110"/>
      <c r="N9" s="107"/>
      <c r="O9" s="109"/>
      <c r="P9" s="133"/>
      <c r="R9" s="25">
        <f>P43</f>
        <v>50</v>
      </c>
      <c r="S9" s="25">
        <f t="shared" si="0"/>
        <v>5</v>
      </c>
    </row>
    <row r="10" spans="1:19" ht="15.75" customHeight="1">
      <c r="A10" s="104"/>
      <c r="B10" s="99"/>
      <c r="C10" s="99"/>
      <c r="D10" s="99"/>
      <c r="E10" s="99"/>
      <c r="F10" s="116" t="s">
        <v>7</v>
      </c>
      <c r="G10" s="92"/>
      <c r="H10" s="105"/>
      <c r="I10" s="99"/>
      <c r="J10" s="119"/>
      <c r="K10" s="120"/>
      <c r="L10" s="121"/>
      <c r="M10" s="122"/>
      <c r="N10" s="119"/>
      <c r="O10" s="121"/>
      <c r="P10" s="133"/>
      <c r="R10" s="25">
        <f>P52</f>
        <v>50</v>
      </c>
      <c r="S10" s="25">
        <f t="shared" si="0"/>
        <v>5</v>
      </c>
    </row>
    <row r="11" spans="1:19" ht="15.75" customHeight="1">
      <c r="A11" s="123"/>
      <c r="B11" s="116" t="s">
        <v>4</v>
      </c>
      <c r="C11" s="92"/>
      <c r="D11" s="106">
        <f>E4+E5+E6+E7+E8+D9</f>
        <v>50</v>
      </c>
      <c r="E11" s="118"/>
      <c r="F11" s="116" t="s">
        <v>4</v>
      </c>
      <c r="G11" s="92"/>
      <c r="H11" s="106">
        <f>I4+I5+I6+I7+I8+H9+H10</f>
        <v>0</v>
      </c>
      <c r="I11" s="99"/>
      <c r="J11" s="99" t="s">
        <v>4</v>
      </c>
      <c r="K11" s="124">
        <v>-14</v>
      </c>
      <c r="L11" s="91"/>
      <c r="M11" s="92"/>
      <c r="N11" s="99" t="s">
        <v>4</v>
      </c>
      <c r="O11" s="125"/>
      <c r="P11" s="135" t="str">
        <f>IF(R5&lt;0,"Yếu",IF(R5&lt;=15,"Trung bình",IF(R5&lt;=30,"Khá","Xuất sắc")))</f>
        <v>Xuất sắc</v>
      </c>
      <c r="R11" s="25">
        <f>P61</f>
        <v>60</v>
      </c>
      <c r="S11" s="25">
        <f t="shared" si="0"/>
        <v>1</v>
      </c>
    </row>
    <row r="12" spans="1:19" s="7" customFormat="1" ht="15.75" customHeight="1">
      <c r="A12" s="97" t="s">
        <v>16</v>
      </c>
      <c r="B12" s="98" t="s">
        <v>1</v>
      </c>
      <c r="C12" s="99"/>
      <c r="D12" s="99"/>
      <c r="E12" s="99" t="s">
        <v>9</v>
      </c>
      <c r="F12" s="99" t="s">
        <v>5</v>
      </c>
      <c r="G12" s="99"/>
      <c r="H12" s="99"/>
      <c r="I12" s="99" t="s">
        <v>10</v>
      </c>
      <c r="J12" s="102" t="s">
        <v>81</v>
      </c>
      <c r="K12" s="94"/>
      <c r="L12" s="95"/>
      <c r="M12" s="101"/>
      <c r="N12" s="102" t="s">
        <v>82</v>
      </c>
      <c r="O12" s="95"/>
      <c r="P12" s="126">
        <f>S6</f>
        <v>10</v>
      </c>
      <c r="R12" s="25">
        <f>P70</f>
        <v>58</v>
      </c>
      <c r="S12" s="25">
        <f t="shared" si="0"/>
        <v>3</v>
      </c>
    </row>
    <row r="13" spans="1:19" ht="15.75" customHeight="1">
      <c r="A13" s="104"/>
      <c r="B13" s="99">
        <v>10</v>
      </c>
      <c r="C13" s="105"/>
      <c r="D13" s="99" t="s">
        <v>0</v>
      </c>
      <c r="E13" s="106">
        <f>C13*5</f>
        <v>0</v>
      </c>
      <c r="F13" s="99">
        <v>4</v>
      </c>
      <c r="G13" s="105"/>
      <c r="H13" s="99" t="s">
        <v>0</v>
      </c>
      <c r="I13" s="106">
        <f>G13*(-1)</f>
        <v>0</v>
      </c>
      <c r="J13" s="107"/>
      <c r="K13" s="108"/>
      <c r="L13" s="109"/>
      <c r="M13" s="110"/>
      <c r="N13" s="107"/>
      <c r="O13" s="109"/>
      <c r="P13" s="133"/>
      <c r="R13" s="25">
        <f>P79</f>
        <v>50</v>
      </c>
      <c r="S13" s="25">
        <f t="shared" si="0"/>
        <v>5</v>
      </c>
    </row>
    <row r="14" spans="1:19" ht="15.75" customHeight="1">
      <c r="A14" s="104"/>
      <c r="B14" s="99">
        <v>9</v>
      </c>
      <c r="C14" s="105"/>
      <c r="D14" s="99" t="s">
        <v>0</v>
      </c>
      <c r="E14" s="106">
        <f>C14*4</f>
        <v>0</v>
      </c>
      <c r="F14" s="99">
        <v>3</v>
      </c>
      <c r="G14" s="105"/>
      <c r="H14" s="99" t="s">
        <v>0</v>
      </c>
      <c r="I14" s="106">
        <f>G14*(-2)</f>
        <v>0</v>
      </c>
      <c r="J14" s="107"/>
      <c r="K14" s="108"/>
      <c r="L14" s="109"/>
      <c r="M14" s="110"/>
      <c r="N14" s="107"/>
      <c r="O14" s="109"/>
      <c r="P14" s="133"/>
      <c r="R14" s="25">
        <f>P88</f>
        <v>53</v>
      </c>
      <c r="S14" s="25">
        <f t="shared" si="0"/>
        <v>4</v>
      </c>
    </row>
    <row r="15" spans="1:19" ht="15.75" customHeight="1">
      <c r="A15" s="104"/>
      <c r="B15" s="99">
        <v>8</v>
      </c>
      <c r="C15" s="105"/>
      <c r="D15" s="99" t="s">
        <v>0</v>
      </c>
      <c r="E15" s="111">
        <f>C15*3</f>
        <v>0</v>
      </c>
      <c r="F15" s="99">
        <v>2</v>
      </c>
      <c r="G15" s="105"/>
      <c r="H15" s="99" t="s">
        <v>0</v>
      </c>
      <c r="I15" s="106">
        <f>G15*(-3)</f>
        <v>0</v>
      </c>
      <c r="J15" s="107"/>
      <c r="K15" s="108"/>
      <c r="L15" s="109"/>
      <c r="M15" s="110"/>
      <c r="N15" s="107"/>
      <c r="O15" s="109"/>
      <c r="P15" s="134"/>
    </row>
    <row r="16" spans="1:19" ht="15.75" customHeight="1">
      <c r="A16" s="104"/>
      <c r="B16" s="112"/>
      <c r="C16" s="113"/>
      <c r="D16" s="113"/>
      <c r="E16" s="113"/>
      <c r="F16" s="99">
        <v>1</v>
      </c>
      <c r="G16" s="105"/>
      <c r="H16" s="99" t="s">
        <v>0</v>
      </c>
      <c r="I16" s="106">
        <f>G16*(-4)</f>
        <v>0</v>
      </c>
      <c r="J16" s="107"/>
      <c r="K16" s="108"/>
      <c r="L16" s="109"/>
      <c r="M16" s="110"/>
      <c r="N16" s="107"/>
      <c r="O16" s="109"/>
      <c r="P16" s="114">
        <f>D20+H20+K20+O20</f>
        <v>-4</v>
      </c>
    </row>
    <row r="17" spans="1:16" ht="15.75" customHeight="1">
      <c r="A17" s="104"/>
      <c r="B17" s="115"/>
      <c r="C17" s="113"/>
      <c r="D17" s="113"/>
      <c r="E17" s="113"/>
      <c r="F17" s="99">
        <v>0</v>
      </c>
      <c r="G17" s="105"/>
      <c r="H17" s="99" t="s">
        <v>0</v>
      </c>
      <c r="I17" s="106">
        <f>G17*(-5)</f>
        <v>0</v>
      </c>
      <c r="J17" s="107"/>
      <c r="K17" s="108"/>
      <c r="L17" s="109"/>
      <c r="M17" s="110"/>
      <c r="N17" s="107"/>
      <c r="O17" s="109"/>
      <c r="P17" s="133"/>
    </row>
    <row r="18" spans="1:16" ht="15.75" customHeight="1">
      <c r="A18" s="104"/>
      <c r="B18" s="116" t="s">
        <v>3</v>
      </c>
      <c r="C18" s="92"/>
      <c r="D18" s="117">
        <v>50</v>
      </c>
      <c r="E18" s="118"/>
      <c r="F18" s="116" t="s">
        <v>6</v>
      </c>
      <c r="G18" s="92"/>
      <c r="H18" s="105"/>
      <c r="I18" s="99"/>
      <c r="J18" s="107"/>
      <c r="K18" s="108"/>
      <c r="L18" s="109"/>
      <c r="M18" s="110"/>
      <c r="N18" s="107"/>
      <c r="O18" s="109"/>
      <c r="P18" s="133"/>
    </row>
    <row r="19" spans="1:16" ht="15.75" customHeight="1">
      <c r="A19" s="104"/>
      <c r="B19" s="99"/>
      <c r="C19" s="99"/>
      <c r="D19" s="99"/>
      <c r="E19" s="99"/>
      <c r="F19" s="116" t="s">
        <v>7</v>
      </c>
      <c r="G19" s="92"/>
      <c r="H19" s="105"/>
      <c r="I19" s="99"/>
      <c r="J19" s="119"/>
      <c r="K19" s="120"/>
      <c r="L19" s="121"/>
      <c r="M19" s="122"/>
      <c r="N19" s="119"/>
      <c r="O19" s="121"/>
      <c r="P19" s="133"/>
    </row>
    <row r="20" spans="1:16" ht="15.75" customHeight="1">
      <c r="A20" s="123"/>
      <c r="B20" s="116" t="s">
        <v>4</v>
      </c>
      <c r="C20" s="92"/>
      <c r="D20" s="106">
        <f>E13+E14+E15+E16+E17+D18</f>
        <v>50</v>
      </c>
      <c r="E20" s="118"/>
      <c r="F20" s="116" t="s">
        <v>4</v>
      </c>
      <c r="G20" s="92"/>
      <c r="H20" s="106">
        <f>I13+I14+I15+I16+I17+H18+H19</f>
        <v>0</v>
      </c>
      <c r="I20" s="99"/>
      <c r="J20" s="99" t="s">
        <v>4</v>
      </c>
      <c r="K20" s="124">
        <v>-4</v>
      </c>
      <c r="L20" s="91"/>
      <c r="M20" s="92"/>
      <c r="N20" s="99" t="s">
        <v>4</v>
      </c>
      <c r="O20" s="125">
        <v>-50</v>
      </c>
      <c r="P20" s="135" t="str">
        <f>IF(R6&lt;0,"Yếu",IF(R6&lt;=15,"Trung bình",IF(R6&lt;=30,"Khá","Xuất sắc")))</f>
        <v>Yếu</v>
      </c>
    </row>
    <row r="21" spans="1:16" s="7" customFormat="1" ht="15.75" customHeight="1">
      <c r="A21" s="97" t="s">
        <v>24</v>
      </c>
      <c r="B21" s="98" t="s">
        <v>1</v>
      </c>
      <c r="C21" s="99"/>
      <c r="D21" s="99"/>
      <c r="E21" s="99" t="s">
        <v>9</v>
      </c>
      <c r="F21" s="99" t="s">
        <v>5</v>
      </c>
      <c r="G21" s="99"/>
      <c r="H21" s="99"/>
      <c r="I21" s="99" t="s">
        <v>10</v>
      </c>
      <c r="J21" s="102" t="s">
        <v>74</v>
      </c>
      <c r="K21" s="94"/>
      <c r="L21" s="95"/>
      <c r="M21" s="101"/>
      <c r="N21" s="102"/>
      <c r="O21" s="95"/>
      <c r="P21" s="103">
        <f>S7</f>
        <v>9</v>
      </c>
    </row>
    <row r="22" spans="1:16" ht="15.75" customHeight="1">
      <c r="A22" s="104"/>
      <c r="B22" s="99">
        <v>10</v>
      </c>
      <c r="C22" s="105"/>
      <c r="D22" s="99" t="s">
        <v>0</v>
      </c>
      <c r="E22" s="106">
        <f>C22*5</f>
        <v>0</v>
      </c>
      <c r="F22" s="99">
        <v>4</v>
      </c>
      <c r="G22" s="105"/>
      <c r="H22" s="99" t="s">
        <v>0</v>
      </c>
      <c r="I22" s="106">
        <f>G22*(-1)</f>
        <v>0</v>
      </c>
      <c r="J22" s="107"/>
      <c r="K22" s="108"/>
      <c r="L22" s="109"/>
      <c r="M22" s="110"/>
      <c r="N22" s="107"/>
      <c r="O22" s="109"/>
      <c r="P22" s="133"/>
    </row>
    <row r="23" spans="1:16" ht="15.75" customHeight="1">
      <c r="A23" s="104"/>
      <c r="B23" s="99">
        <v>9</v>
      </c>
      <c r="C23" s="105"/>
      <c r="D23" s="99" t="s">
        <v>0</v>
      </c>
      <c r="E23" s="106">
        <f>C23*4</f>
        <v>0</v>
      </c>
      <c r="F23" s="99">
        <v>3</v>
      </c>
      <c r="G23" s="105"/>
      <c r="H23" s="99" t="s">
        <v>0</v>
      </c>
      <c r="I23" s="106">
        <f>G23*(-2)</f>
        <v>0</v>
      </c>
      <c r="J23" s="107"/>
      <c r="K23" s="108"/>
      <c r="L23" s="109"/>
      <c r="M23" s="110"/>
      <c r="N23" s="107"/>
      <c r="O23" s="109"/>
      <c r="P23" s="133"/>
    </row>
    <row r="24" spans="1:16" ht="15.75" customHeight="1">
      <c r="A24" s="104"/>
      <c r="B24" s="99">
        <v>8</v>
      </c>
      <c r="C24" s="105"/>
      <c r="D24" s="99" t="s">
        <v>0</v>
      </c>
      <c r="E24" s="111">
        <f>C24*3</f>
        <v>0</v>
      </c>
      <c r="F24" s="99">
        <v>2</v>
      </c>
      <c r="G24" s="105"/>
      <c r="H24" s="99" t="s">
        <v>0</v>
      </c>
      <c r="I24" s="106">
        <f>G24*(-3)</f>
        <v>0</v>
      </c>
      <c r="J24" s="107"/>
      <c r="K24" s="108"/>
      <c r="L24" s="109"/>
      <c r="M24" s="110"/>
      <c r="N24" s="107"/>
      <c r="O24" s="109"/>
      <c r="P24" s="134"/>
    </row>
    <row r="25" spans="1:16" ht="15.75" customHeight="1">
      <c r="A25" s="104"/>
      <c r="B25" s="112"/>
      <c r="C25" s="113"/>
      <c r="D25" s="113"/>
      <c r="E25" s="113"/>
      <c r="F25" s="99">
        <v>1</v>
      </c>
      <c r="G25" s="105"/>
      <c r="H25" s="99" t="s">
        <v>0</v>
      </c>
      <c r="I25" s="106">
        <f>G25*(-4)</f>
        <v>0</v>
      </c>
      <c r="J25" s="107"/>
      <c r="K25" s="108"/>
      <c r="L25" s="109"/>
      <c r="M25" s="110"/>
      <c r="N25" s="107"/>
      <c r="O25" s="109"/>
      <c r="P25" s="127">
        <f>D29+H29+K29+O29</f>
        <v>32</v>
      </c>
    </row>
    <row r="26" spans="1:16" ht="15.75" customHeight="1">
      <c r="A26" s="104"/>
      <c r="B26" s="115"/>
      <c r="C26" s="113"/>
      <c r="D26" s="113"/>
      <c r="E26" s="113"/>
      <c r="F26" s="99">
        <v>0</v>
      </c>
      <c r="G26" s="105"/>
      <c r="H26" s="99" t="s">
        <v>0</v>
      </c>
      <c r="I26" s="106">
        <f>G26*(-5)</f>
        <v>0</v>
      </c>
      <c r="J26" s="107"/>
      <c r="K26" s="108"/>
      <c r="L26" s="109"/>
      <c r="M26" s="110"/>
      <c r="N26" s="107"/>
      <c r="O26" s="109"/>
      <c r="P26" s="136"/>
    </row>
    <row r="27" spans="1:16" ht="15.75" customHeight="1">
      <c r="A27" s="104"/>
      <c r="B27" s="116" t="s">
        <v>3</v>
      </c>
      <c r="C27" s="92"/>
      <c r="D27" s="117">
        <v>50</v>
      </c>
      <c r="E27" s="118"/>
      <c r="F27" s="116" t="s">
        <v>6</v>
      </c>
      <c r="G27" s="92"/>
      <c r="H27" s="105"/>
      <c r="I27" s="99"/>
      <c r="J27" s="107"/>
      <c r="K27" s="108"/>
      <c r="L27" s="109"/>
      <c r="M27" s="110"/>
      <c r="N27" s="107"/>
      <c r="O27" s="109"/>
      <c r="P27" s="136"/>
    </row>
    <row r="28" spans="1:16" ht="15.75" customHeight="1">
      <c r="A28" s="104"/>
      <c r="B28" s="99"/>
      <c r="C28" s="99"/>
      <c r="D28" s="99"/>
      <c r="E28" s="99"/>
      <c r="F28" s="116" t="s">
        <v>7</v>
      </c>
      <c r="G28" s="92"/>
      <c r="H28" s="105"/>
      <c r="I28" s="99"/>
      <c r="J28" s="119"/>
      <c r="K28" s="120"/>
      <c r="L28" s="121"/>
      <c r="M28" s="122"/>
      <c r="N28" s="119"/>
      <c r="O28" s="121"/>
      <c r="P28" s="137"/>
    </row>
    <row r="29" spans="1:16" ht="15.75" customHeight="1">
      <c r="A29" s="123"/>
      <c r="B29" s="116" t="s">
        <v>4</v>
      </c>
      <c r="C29" s="92"/>
      <c r="D29" s="106">
        <f>E22+E23+E24+E25+E26+D27</f>
        <v>50</v>
      </c>
      <c r="E29" s="118"/>
      <c r="F29" s="116" t="s">
        <v>4</v>
      </c>
      <c r="G29" s="92"/>
      <c r="H29" s="106">
        <f>I22+I23+I24+I25+I26+H27+H28</f>
        <v>0</v>
      </c>
      <c r="I29" s="99"/>
      <c r="J29" s="99" t="s">
        <v>4</v>
      </c>
      <c r="K29" s="124">
        <v>-18</v>
      </c>
      <c r="L29" s="91"/>
      <c r="M29" s="92"/>
      <c r="N29" s="99" t="s">
        <v>4</v>
      </c>
      <c r="O29" s="125"/>
      <c r="P29" s="135" t="str">
        <f>IF(R7&lt;0,"Yếu",IF(R7&lt;=7,"Trung bình",IF(R7&lt;=30,"Khá","Xuất sắc")))</f>
        <v>Xuất sắc</v>
      </c>
    </row>
    <row r="30" spans="1:16" ht="15.75" customHeight="1">
      <c r="A30" s="97" t="s">
        <v>17</v>
      </c>
      <c r="B30" s="98" t="s">
        <v>1</v>
      </c>
      <c r="C30" s="99"/>
      <c r="D30" s="99"/>
      <c r="E30" s="99" t="s">
        <v>9</v>
      </c>
      <c r="F30" s="99" t="s">
        <v>5</v>
      </c>
      <c r="G30" s="99"/>
      <c r="H30" s="99"/>
      <c r="I30" s="99" t="s">
        <v>10</v>
      </c>
      <c r="J30" s="102" t="s">
        <v>75</v>
      </c>
      <c r="K30" s="94"/>
      <c r="L30" s="95"/>
      <c r="M30" s="101"/>
      <c r="N30" s="102"/>
      <c r="O30" s="95"/>
      <c r="P30" s="103">
        <f>S8</f>
        <v>1</v>
      </c>
    </row>
    <row r="31" spans="1:16" ht="15.75" customHeight="1">
      <c r="A31" s="104"/>
      <c r="B31" s="99">
        <v>10</v>
      </c>
      <c r="C31" s="105">
        <v>2</v>
      </c>
      <c r="D31" s="99" t="s">
        <v>0</v>
      </c>
      <c r="E31" s="106">
        <f>C31*5</f>
        <v>10</v>
      </c>
      <c r="F31" s="99">
        <v>4</v>
      </c>
      <c r="G31" s="105"/>
      <c r="H31" s="99" t="s">
        <v>0</v>
      </c>
      <c r="I31" s="106">
        <f>G31*(-1)</f>
        <v>0</v>
      </c>
      <c r="J31" s="107"/>
      <c r="K31" s="108"/>
      <c r="L31" s="109"/>
      <c r="M31" s="110"/>
      <c r="N31" s="107"/>
      <c r="O31" s="109"/>
      <c r="P31" s="133"/>
    </row>
    <row r="32" spans="1:16" ht="15.75" customHeight="1">
      <c r="A32" s="104"/>
      <c r="B32" s="99">
        <v>9</v>
      </c>
      <c r="C32" s="105"/>
      <c r="D32" s="99" t="s">
        <v>0</v>
      </c>
      <c r="E32" s="106">
        <f>C32*4</f>
        <v>0</v>
      </c>
      <c r="F32" s="99">
        <v>3</v>
      </c>
      <c r="G32" s="105"/>
      <c r="H32" s="99" t="s">
        <v>0</v>
      </c>
      <c r="I32" s="106">
        <f>G32*(-2)</f>
        <v>0</v>
      </c>
      <c r="J32" s="107"/>
      <c r="K32" s="108"/>
      <c r="L32" s="109"/>
      <c r="M32" s="110"/>
      <c r="N32" s="107"/>
      <c r="O32" s="109"/>
      <c r="P32" s="133"/>
    </row>
    <row r="33" spans="1:16" ht="15.75" customHeight="1">
      <c r="A33" s="104"/>
      <c r="B33" s="99">
        <v>8</v>
      </c>
      <c r="C33" s="105"/>
      <c r="D33" s="99" t="s">
        <v>0</v>
      </c>
      <c r="E33" s="111">
        <f>C33*3</f>
        <v>0</v>
      </c>
      <c r="F33" s="99">
        <v>2</v>
      </c>
      <c r="G33" s="105"/>
      <c r="H33" s="99" t="s">
        <v>0</v>
      </c>
      <c r="I33" s="106">
        <f>G33*(-3)</f>
        <v>0</v>
      </c>
      <c r="J33" s="107"/>
      <c r="K33" s="108"/>
      <c r="L33" s="109"/>
      <c r="M33" s="110"/>
      <c r="N33" s="107"/>
      <c r="O33" s="109"/>
      <c r="P33" s="134"/>
    </row>
    <row r="34" spans="1:16" ht="15.75" customHeight="1">
      <c r="A34" s="104"/>
      <c r="B34" s="112"/>
      <c r="C34" s="113"/>
      <c r="D34" s="113"/>
      <c r="E34" s="113"/>
      <c r="F34" s="99">
        <v>1</v>
      </c>
      <c r="G34" s="105"/>
      <c r="H34" s="99" t="s">
        <v>0</v>
      </c>
      <c r="I34" s="106">
        <f>G34*(-4)</f>
        <v>0</v>
      </c>
      <c r="J34" s="107"/>
      <c r="K34" s="108"/>
      <c r="L34" s="109"/>
      <c r="M34" s="110"/>
      <c r="N34" s="107"/>
      <c r="O34" s="109"/>
      <c r="P34" s="127">
        <f>D38+K38+O38</f>
        <v>60</v>
      </c>
    </row>
    <row r="35" spans="1:16" ht="15.75" customHeight="1">
      <c r="A35" s="104"/>
      <c r="B35" s="115"/>
      <c r="C35" s="113"/>
      <c r="D35" s="113"/>
      <c r="E35" s="113"/>
      <c r="F35" s="99">
        <v>0</v>
      </c>
      <c r="G35" s="105"/>
      <c r="H35" s="99" t="s">
        <v>0</v>
      </c>
      <c r="I35" s="106">
        <f>G35*(-5)</f>
        <v>0</v>
      </c>
      <c r="J35" s="107"/>
      <c r="K35" s="108"/>
      <c r="L35" s="109"/>
      <c r="M35" s="110"/>
      <c r="N35" s="107"/>
      <c r="O35" s="109"/>
      <c r="P35" s="136"/>
    </row>
    <row r="36" spans="1:16" ht="15.75" customHeight="1">
      <c r="A36" s="104"/>
      <c r="B36" s="116" t="s">
        <v>3</v>
      </c>
      <c r="C36" s="92"/>
      <c r="D36" s="117">
        <v>50</v>
      </c>
      <c r="E36" s="118"/>
      <c r="F36" s="116" t="s">
        <v>6</v>
      </c>
      <c r="G36" s="92"/>
      <c r="H36" s="105"/>
      <c r="I36" s="99"/>
      <c r="J36" s="107"/>
      <c r="K36" s="108"/>
      <c r="L36" s="109"/>
      <c r="M36" s="110"/>
      <c r="N36" s="107"/>
      <c r="O36" s="109"/>
      <c r="P36" s="136"/>
    </row>
    <row r="37" spans="1:16" ht="15.75" customHeight="1">
      <c r="A37" s="104"/>
      <c r="B37" s="99"/>
      <c r="C37" s="99"/>
      <c r="D37" s="99"/>
      <c r="E37" s="99"/>
      <c r="F37" s="116" t="s">
        <v>7</v>
      </c>
      <c r="G37" s="92"/>
      <c r="H37" s="105"/>
      <c r="I37" s="99"/>
      <c r="J37" s="119"/>
      <c r="K37" s="120"/>
      <c r="L37" s="121"/>
      <c r="M37" s="122"/>
      <c r="N37" s="119"/>
      <c r="O37" s="121"/>
      <c r="P37" s="137"/>
    </row>
    <row r="38" spans="1:16" ht="15.75" customHeight="1">
      <c r="A38" s="123"/>
      <c r="B38" s="116" t="s">
        <v>4</v>
      </c>
      <c r="C38" s="92"/>
      <c r="D38" s="106">
        <f>D36+E33+E32+E31</f>
        <v>60</v>
      </c>
      <c r="E38" s="118"/>
      <c r="F38" s="116" t="s">
        <v>4</v>
      </c>
      <c r="G38" s="92"/>
      <c r="H38" s="106">
        <f>I31+I32+I33+I34+I35+H36+H37</f>
        <v>0</v>
      </c>
      <c r="I38" s="99"/>
      <c r="J38" s="99" t="s">
        <v>4</v>
      </c>
      <c r="K38" s="124"/>
      <c r="L38" s="91"/>
      <c r="M38" s="92"/>
      <c r="N38" s="99" t="s">
        <v>4</v>
      </c>
      <c r="O38" s="125"/>
      <c r="P38" s="135" t="str">
        <f>IF(R8&lt;0,"Yếu",IF(R8&lt;=7,"Trung bình",IF(R8&lt;=30,"Khá","Xuất sắc")))</f>
        <v>Xuất sắc</v>
      </c>
    </row>
    <row r="39" spans="1:16" ht="15.75" customHeight="1">
      <c r="A39" s="97" t="s">
        <v>23</v>
      </c>
      <c r="B39" s="98" t="s">
        <v>1</v>
      </c>
      <c r="C39" s="99"/>
      <c r="D39" s="99"/>
      <c r="E39" s="99" t="s">
        <v>9</v>
      </c>
      <c r="F39" s="99" t="s">
        <v>5</v>
      </c>
      <c r="G39" s="99"/>
      <c r="H39" s="99"/>
      <c r="I39" s="99" t="s">
        <v>10</v>
      </c>
      <c r="J39" s="102"/>
      <c r="K39" s="94"/>
      <c r="L39" s="95"/>
      <c r="M39" s="101"/>
      <c r="N39" s="102"/>
      <c r="O39" s="95"/>
      <c r="P39" s="103">
        <f>S9</f>
        <v>5</v>
      </c>
    </row>
    <row r="40" spans="1:16" ht="15.75" customHeight="1">
      <c r="A40" s="104"/>
      <c r="B40" s="99">
        <v>10</v>
      </c>
      <c r="C40" s="105"/>
      <c r="D40" s="99" t="s">
        <v>0</v>
      </c>
      <c r="E40" s="106">
        <f>C40*5</f>
        <v>0</v>
      </c>
      <c r="F40" s="99">
        <v>4</v>
      </c>
      <c r="G40" s="105"/>
      <c r="H40" s="99" t="s">
        <v>0</v>
      </c>
      <c r="I40" s="106">
        <f>G40*(-1)</f>
        <v>0</v>
      </c>
      <c r="J40" s="107"/>
      <c r="K40" s="108"/>
      <c r="L40" s="109"/>
      <c r="M40" s="110"/>
      <c r="N40" s="107"/>
      <c r="O40" s="109"/>
      <c r="P40" s="133"/>
    </row>
    <row r="41" spans="1:16" ht="15.75" customHeight="1">
      <c r="A41" s="104"/>
      <c r="B41" s="99">
        <v>9</v>
      </c>
      <c r="C41" s="105"/>
      <c r="D41" s="99" t="s">
        <v>0</v>
      </c>
      <c r="E41" s="106">
        <f>C41*4</f>
        <v>0</v>
      </c>
      <c r="F41" s="99">
        <v>3</v>
      </c>
      <c r="G41" s="105"/>
      <c r="H41" s="99" t="s">
        <v>0</v>
      </c>
      <c r="I41" s="106">
        <f>G41*(-2)</f>
        <v>0</v>
      </c>
      <c r="J41" s="107"/>
      <c r="K41" s="108"/>
      <c r="L41" s="109"/>
      <c r="M41" s="110"/>
      <c r="N41" s="107"/>
      <c r="O41" s="109"/>
      <c r="P41" s="133"/>
    </row>
    <row r="42" spans="1:16" ht="15.75" customHeight="1">
      <c r="A42" s="104"/>
      <c r="B42" s="99">
        <v>8</v>
      </c>
      <c r="C42" s="105"/>
      <c r="D42" s="99" t="s">
        <v>0</v>
      </c>
      <c r="E42" s="111">
        <f>C42*3</f>
        <v>0</v>
      </c>
      <c r="F42" s="99">
        <v>2</v>
      </c>
      <c r="G42" s="105"/>
      <c r="H42" s="99" t="s">
        <v>0</v>
      </c>
      <c r="I42" s="106">
        <f>G42*(-3)</f>
        <v>0</v>
      </c>
      <c r="J42" s="107"/>
      <c r="K42" s="108"/>
      <c r="L42" s="109"/>
      <c r="M42" s="110"/>
      <c r="N42" s="107"/>
      <c r="O42" s="109"/>
      <c r="P42" s="134"/>
    </row>
    <row r="43" spans="1:16" ht="15.75" customHeight="1">
      <c r="A43" s="104"/>
      <c r="B43" s="112"/>
      <c r="C43" s="113"/>
      <c r="D43" s="113"/>
      <c r="E43" s="113"/>
      <c r="F43" s="99">
        <v>1</v>
      </c>
      <c r="G43" s="105"/>
      <c r="H43" s="99" t="s">
        <v>0</v>
      </c>
      <c r="I43" s="106">
        <f>G43*(-4)</f>
        <v>0</v>
      </c>
      <c r="J43" s="107"/>
      <c r="K43" s="108"/>
      <c r="L43" s="109"/>
      <c r="M43" s="110"/>
      <c r="N43" s="107"/>
      <c r="O43" s="109"/>
      <c r="P43" s="127">
        <f>D47+H47+K47+O47</f>
        <v>50</v>
      </c>
    </row>
    <row r="44" spans="1:16" ht="15.75" customHeight="1">
      <c r="A44" s="104"/>
      <c r="B44" s="115"/>
      <c r="C44" s="113"/>
      <c r="D44" s="113"/>
      <c r="E44" s="113"/>
      <c r="F44" s="99">
        <v>0</v>
      </c>
      <c r="G44" s="105"/>
      <c r="H44" s="99" t="s">
        <v>0</v>
      </c>
      <c r="I44" s="106">
        <f>G44*(-5)</f>
        <v>0</v>
      </c>
      <c r="J44" s="107"/>
      <c r="K44" s="108"/>
      <c r="L44" s="109"/>
      <c r="M44" s="110"/>
      <c r="N44" s="107"/>
      <c r="O44" s="109"/>
      <c r="P44" s="136"/>
    </row>
    <row r="45" spans="1:16" ht="15.75" customHeight="1">
      <c r="A45" s="104"/>
      <c r="B45" s="116" t="s">
        <v>3</v>
      </c>
      <c r="C45" s="92"/>
      <c r="D45" s="117">
        <v>50</v>
      </c>
      <c r="E45" s="118"/>
      <c r="F45" s="116" t="s">
        <v>6</v>
      </c>
      <c r="G45" s="92"/>
      <c r="H45" s="105"/>
      <c r="I45" s="99"/>
      <c r="J45" s="107"/>
      <c r="K45" s="108"/>
      <c r="L45" s="109"/>
      <c r="M45" s="110"/>
      <c r="N45" s="107"/>
      <c r="O45" s="109"/>
      <c r="P45" s="136"/>
    </row>
    <row r="46" spans="1:16" ht="15.75" customHeight="1">
      <c r="A46" s="104"/>
      <c r="B46" s="99"/>
      <c r="C46" s="99"/>
      <c r="D46" s="99"/>
      <c r="E46" s="99"/>
      <c r="F46" s="116" t="s">
        <v>7</v>
      </c>
      <c r="G46" s="92"/>
      <c r="H46" s="105"/>
      <c r="I46" s="99"/>
      <c r="J46" s="119"/>
      <c r="K46" s="120"/>
      <c r="L46" s="121"/>
      <c r="M46" s="122"/>
      <c r="N46" s="119"/>
      <c r="O46" s="121"/>
      <c r="P46" s="137"/>
    </row>
    <row r="47" spans="1:16" ht="15.75" customHeight="1">
      <c r="A47" s="123"/>
      <c r="B47" s="116" t="s">
        <v>4</v>
      </c>
      <c r="C47" s="92"/>
      <c r="D47" s="106">
        <f>E40+E41+E42+E43+E44+D45</f>
        <v>50</v>
      </c>
      <c r="E47" s="118"/>
      <c r="F47" s="116" t="s">
        <v>4</v>
      </c>
      <c r="G47" s="92"/>
      <c r="H47" s="106">
        <f>I40+I41+I42+I43+I44+H45+H46</f>
        <v>0</v>
      </c>
      <c r="I47" s="99"/>
      <c r="J47" s="99" t="s">
        <v>4</v>
      </c>
      <c r="K47" s="124"/>
      <c r="L47" s="91"/>
      <c r="M47" s="92"/>
      <c r="N47" s="99" t="s">
        <v>4</v>
      </c>
      <c r="O47" s="125"/>
      <c r="P47" s="135" t="str">
        <f>IF(R9&lt;0,"Yếu",IF(R9&lt;=7,"Trung bình",IF(R9&lt;=30,"Khá","Xuất sắc")))</f>
        <v>Xuất sắc</v>
      </c>
    </row>
    <row r="48" spans="1:16" ht="15.75" customHeight="1">
      <c r="A48" s="130" t="s">
        <v>22</v>
      </c>
      <c r="B48" s="98" t="s">
        <v>1</v>
      </c>
      <c r="C48" s="99"/>
      <c r="D48" s="99"/>
      <c r="E48" s="99" t="s">
        <v>9</v>
      </c>
      <c r="F48" s="99" t="s">
        <v>5</v>
      </c>
      <c r="G48" s="99"/>
      <c r="H48" s="99"/>
      <c r="I48" s="99" t="s">
        <v>10</v>
      </c>
      <c r="J48" s="102" t="s">
        <v>76</v>
      </c>
      <c r="K48" s="94"/>
      <c r="L48" s="95"/>
      <c r="M48" s="101"/>
      <c r="N48" s="102"/>
      <c r="O48" s="95"/>
      <c r="P48" s="131">
        <f>S10</f>
        <v>5</v>
      </c>
    </row>
    <row r="49" spans="1:16" ht="15.75" customHeight="1">
      <c r="A49" s="128"/>
      <c r="B49" s="99">
        <v>10</v>
      </c>
      <c r="C49" s="105"/>
      <c r="D49" s="99" t="s">
        <v>0</v>
      </c>
      <c r="E49" s="106">
        <f>C49*5</f>
        <v>0</v>
      </c>
      <c r="F49" s="99">
        <v>4</v>
      </c>
      <c r="G49" s="105"/>
      <c r="H49" s="99" t="s">
        <v>0</v>
      </c>
      <c r="I49" s="106">
        <f>G49*(-1)</f>
        <v>0</v>
      </c>
      <c r="J49" s="107"/>
      <c r="K49" s="108"/>
      <c r="L49" s="109"/>
      <c r="M49" s="110"/>
      <c r="N49" s="107"/>
      <c r="O49" s="109"/>
      <c r="P49" s="136"/>
    </row>
    <row r="50" spans="1:16" ht="15.75" customHeight="1">
      <c r="A50" s="128"/>
      <c r="B50" s="99">
        <v>9</v>
      </c>
      <c r="C50" s="105"/>
      <c r="D50" s="99" t="s">
        <v>0</v>
      </c>
      <c r="E50" s="106">
        <f>C50*4</f>
        <v>0</v>
      </c>
      <c r="F50" s="99">
        <v>3</v>
      </c>
      <c r="G50" s="105"/>
      <c r="H50" s="99" t="s">
        <v>0</v>
      </c>
      <c r="I50" s="106">
        <f>G50*(-2)</f>
        <v>0</v>
      </c>
      <c r="J50" s="107"/>
      <c r="K50" s="108"/>
      <c r="L50" s="109"/>
      <c r="M50" s="110"/>
      <c r="N50" s="107"/>
      <c r="O50" s="109"/>
      <c r="P50" s="136"/>
    </row>
    <row r="51" spans="1:16" ht="15.75" customHeight="1">
      <c r="A51" s="128"/>
      <c r="B51" s="99">
        <v>8</v>
      </c>
      <c r="C51" s="105"/>
      <c r="D51" s="99" t="s">
        <v>0</v>
      </c>
      <c r="E51" s="111">
        <f>C51*3</f>
        <v>0</v>
      </c>
      <c r="F51" s="99">
        <v>2</v>
      </c>
      <c r="G51" s="105"/>
      <c r="H51" s="99" t="s">
        <v>0</v>
      </c>
      <c r="I51" s="106">
        <f>G51*(-3)</f>
        <v>0</v>
      </c>
      <c r="J51" s="107"/>
      <c r="K51" s="108"/>
      <c r="L51" s="109"/>
      <c r="M51" s="110"/>
      <c r="N51" s="107"/>
      <c r="O51" s="109"/>
      <c r="P51" s="137"/>
    </row>
    <row r="52" spans="1:16" ht="15.75" customHeight="1">
      <c r="A52" s="128"/>
      <c r="B52" s="112"/>
      <c r="C52" s="113"/>
      <c r="D52" s="113"/>
      <c r="E52" s="113"/>
      <c r="F52" s="99">
        <v>1</v>
      </c>
      <c r="G52" s="105"/>
      <c r="H52" s="99" t="s">
        <v>0</v>
      </c>
      <c r="I52" s="106">
        <f>G52*(-4)</f>
        <v>0</v>
      </c>
      <c r="J52" s="107"/>
      <c r="K52" s="108"/>
      <c r="L52" s="109"/>
      <c r="M52" s="110"/>
      <c r="N52" s="107"/>
      <c r="O52" s="109"/>
      <c r="P52" s="127">
        <f>D56+H56+K56+O56</f>
        <v>50</v>
      </c>
    </row>
    <row r="53" spans="1:16" ht="15.75" customHeight="1">
      <c r="A53" s="128"/>
      <c r="B53" s="115"/>
      <c r="C53" s="113"/>
      <c r="D53" s="113"/>
      <c r="E53" s="113"/>
      <c r="F53" s="99">
        <v>0</v>
      </c>
      <c r="G53" s="105"/>
      <c r="H53" s="99" t="s">
        <v>0</v>
      </c>
      <c r="I53" s="106">
        <f>G53*(-5)</f>
        <v>0</v>
      </c>
      <c r="J53" s="107"/>
      <c r="K53" s="108"/>
      <c r="L53" s="109"/>
      <c r="M53" s="110"/>
      <c r="N53" s="107"/>
      <c r="O53" s="109"/>
      <c r="P53" s="136"/>
    </row>
    <row r="54" spans="1:16" ht="15.75" customHeight="1">
      <c r="A54" s="128"/>
      <c r="B54" s="116" t="s">
        <v>3</v>
      </c>
      <c r="C54" s="92"/>
      <c r="D54" s="117">
        <v>50</v>
      </c>
      <c r="E54" s="118"/>
      <c r="F54" s="116" t="s">
        <v>6</v>
      </c>
      <c r="G54" s="92"/>
      <c r="H54" s="105"/>
      <c r="I54" s="99"/>
      <c r="J54" s="107"/>
      <c r="K54" s="108"/>
      <c r="L54" s="109"/>
      <c r="M54" s="110"/>
      <c r="N54" s="107"/>
      <c r="O54" s="109"/>
      <c r="P54" s="136"/>
    </row>
    <row r="55" spans="1:16" ht="15.75" customHeight="1">
      <c r="A55" s="128"/>
      <c r="B55" s="99"/>
      <c r="C55" s="99"/>
      <c r="D55" s="99"/>
      <c r="E55" s="99"/>
      <c r="F55" s="116" t="s">
        <v>7</v>
      </c>
      <c r="G55" s="92"/>
      <c r="H55" s="105"/>
      <c r="I55" s="99"/>
      <c r="J55" s="119"/>
      <c r="K55" s="120"/>
      <c r="L55" s="121"/>
      <c r="M55" s="122"/>
      <c r="N55" s="119"/>
      <c r="O55" s="121"/>
      <c r="P55" s="137"/>
    </row>
    <row r="56" spans="1:16" ht="15.75" customHeight="1">
      <c r="A56" s="129"/>
      <c r="B56" s="116" t="s">
        <v>4</v>
      </c>
      <c r="C56" s="92"/>
      <c r="D56" s="106">
        <f>E49+E50+E51+E52+E53+D54</f>
        <v>50</v>
      </c>
      <c r="E56" s="118"/>
      <c r="F56" s="116" t="s">
        <v>4</v>
      </c>
      <c r="G56" s="92"/>
      <c r="H56" s="106">
        <f>I49+I50+I51+I52+I53+H54+H55</f>
        <v>0</v>
      </c>
      <c r="I56" s="99"/>
      <c r="J56" s="99" t="s">
        <v>4</v>
      </c>
      <c r="K56" s="124"/>
      <c r="L56" s="91"/>
      <c r="M56" s="92"/>
      <c r="N56" s="99" t="s">
        <v>4</v>
      </c>
      <c r="O56" s="125"/>
      <c r="P56" s="135" t="str">
        <f>IF(R10&lt;0,"Yếu",IF(R10&lt;=7,"Trung bình",IF(R10&lt;=30,"Khá","Xuất sắc")))</f>
        <v>Xuất sắc</v>
      </c>
    </row>
    <row r="57" spans="1:16" s="7" customFormat="1" ht="15.75" customHeight="1">
      <c r="A57" s="130" t="s">
        <v>18</v>
      </c>
      <c r="B57" s="98" t="s">
        <v>1</v>
      </c>
      <c r="C57" s="99"/>
      <c r="D57" s="99"/>
      <c r="E57" s="99" t="s">
        <v>9</v>
      </c>
      <c r="F57" s="99" t="s">
        <v>5</v>
      </c>
      <c r="G57" s="99"/>
      <c r="H57" s="99"/>
      <c r="I57" s="99" t="s">
        <v>10</v>
      </c>
      <c r="J57" s="102" t="s">
        <v>77</v>
      </c>
      <c r="K57" s="94"/>
      <c r="L57" s="95"/>
      <c r="M57" s="101"/>
      <c r="N57" s="102"/>
      <c r="O57" s="95"/>
      <c r="P57" s="131">
        <f>S11</f>
        <v>1</v>
      </c>
    </row>
    <row r="58" spans="1:16" ht="15.75" customHeight="1">
      <c r="A58" s="128"/>
      <c r="B58" s="99">
        <v>10</v>
      </c>
      <c r="C58" s="105">
        <v>1</v>
      </c>
      <c r="D58" s="99" t="s">
        <v>0</v>
      </c>
      <c r="E58" s="106">
        <f>C58*5</f>
        <v>5</v>
      </c>
      <c r="F58" s="99">
        <v>4</v>
      </c>
      <c r="G58" s="105"/>
      <c r="H58" s="99" t="s">
        <v>0</v>
      </c>
      <c r="I58" s="106">
        <f>G58*(-1)</f>
        <v>0</v>
      </c>
      <c r="J58" s="107"/>
      <c r="K58" s="108"/>
      <c r="L58" s="109"/>
      <c r="M58" s="110"/>
      <c r="N58" s="107"/>
      <c r="O58" s="109"/>
      <c r="P58" s="136"/>
    </row>
    <row r="59" spans="1:16" ht="15.75" customHeight="1">
      <c r="A59" s="128"/>
      <c r="B59" s="99">
        <v>9</v>
      </c>
      <c r="C59" s="105">
        <v>2</v>
      </c>
      <c r="D59" s="99" t="s">
        <v>0</v>
      </c>
      <c r="E59" s="106">
        <f>C59*4</f>
        <v>8</v>
      </c>
      <c r="F59" s="99">
        <v>3</v>
      </c>
      <c r="G59" s="105"/>
      <c r="H59" s="99" t="s">
        <v>0</v>
      </c>
      <c r="I59" s="106">
        <f>G59*(-2)</f>
        <v>0</v>
      </c>
      <c r="J59" s="107"/>
      <c r="K59" s="108"/>
      <c r="L59" s="109"/>
      <c r="M59" s="110"/>
      <c r="N59" s="107"/>
      <c r="O59" s="109"/>
      <c r="P59" s="136"/>
    </row>
    <row r="60" spans="1:16" ht="15.75" customHeight="1">
      <c r="A60" s="128"/>
      <c r="B60" s="99">
        <v>8</v>
      </c>
      <c r="C60" s="105">
        <v>1</v>
      </c>
      <c r="D60" s="99" t="s">
        <v>0</v>
      </c>
      <c r="E60" s="111">
        <f>C60*3</f>
        <v>3</v>
      </c>
      <c r="F60" s="99">
        <v>2</v>
      </c>
      <c r="G60" s="105"/>
      <c r="H60" s="99" t="s">
        <v>0</v>
      </c>
      <c r="I60" s="106">
        <f>G60*(-3)</f>
        <v>0</v>
      </c>
      <c r="J60" s="107"/>
      <c r="K60" s="108"/>
      <c r="L60" s="109"/>
      <c r="M60" s="110"/>
      <c r="N60" s="107"/>
      <c r="O60" s="109"/>
      <c r="P60" s="137"/>
    </row>
    <row r="61" spans="1:16" ht="15.75" customHeight="1">
      <c r="A61" s="128"/>
      <c r="B61" s="112"/>
      <c r="C61" s="113"/>
      <c r="D61" s="113"/>
      <c r="E61" s="113"/>
      <c r="F61" s="99">
        <v>1</v>
      </c>
      <c r="G61" s="105"/>
      <c r="H61" s="99" t="s">
        <v>0</v>
      </c>
      <c r="I61" s="106">
        <f>G61*(-4)</f>
        <v>0</v>
      </c>
      <c r="J61" s="107"/>
      <c r="K61" s="108"/>
      <c r="L61" s="109"/>
      <c r="M61" s="110"/>
      <c r="N61" s="107"/>
      <c r="O61" s="109"/>
      <c r="P61" s="127">
        <f>D65+H65+K65+O65</f>
        <v>60</v>
      </c>
    </row>
    <row r="62" spans="1:16" ht="15.75" customHeight="1">
      <c r="A62" s="128"/>
      <c r="B62" s="115"/>
      <c r="C62" s="113"/>
      <c r="D62" s="113"/>
      <c r="E62" s="113"/>
      <c r="F62" s="99">
        <v>0</v>
      </c>
      <c r="G62" s="105"/>
      <c r="H62" s="99" t="s">
        <v>0</v>
      </c>
      <c r="I62" s="106">
        <f>G62*(-5)</f>
        <v>0</v>
      </c>
      <c r="J62" s="107"/>
      <c r="K62" s="108"/>
      <c r="L62" s="109"/>
      <c r="M62" s="110"/>
      <c r="N62" s="107"/>
      <c r="O62" s="109"/>
      <c r="P62" s="136"/>
    </row>
    <row r="63" spans="1:16" ht="15.75" customHeight="1">
      <c r="A63" s="128"/>
      <c r="B63" s="116" t="s">
        <v>3</v>
      </c>
      <c r="C63" s="92"/>
      <c r="D63" s="117">
        <v>50</v>
      </c>
      <c r="E63" s="118"/>
      <c r="F63" s="116" t="s">
        <v>6</v>
      </c>
      <c r="G63" s="92"/>
      <c r="H63" s="105"/>
      <c r="I63" s="99"/>
      <c r="J63" s="107"/>
      <c r="K63" s="108"/>
      <c r="L63" s="109"/>
      <c r="M63" s="110"/>
      <c r="N63" s="107"/>
      <c r="O63" s="109"/>
      <c r="P63" s="136"/>
    </row>
    <row r="64" spans="1:16" ht="15.75" customHeight="1">
      <c r="A64" s="128"/>
      <c r="B64" s="99"/>
      <c r="C64" s="99"/>
      <c r="D64" s="99"/>
      <c r="E64" s="99"/>
      <c r="F64" s="116" t="s">
        <v>7</v>
      </c>
      <c r="G64" s="92"/>
      <c r="H64" s="105"/>
      <c r="I64" s="99"/>
      <c r="J64" s="119"/>
      <c r="K64" s="120"/>
      <c r="L64" s="121"/>
      <c r="M64" s="122"/>
      <c r="N64" s="119"/>
      <c r="O64" s="121"/>
      <c r="P64" s="137"/>
    </row>
    <row r="65" spans="1:16" ht="15.75" customHeight="1">
      <c r="A65" s="129"/>
      <c r="B65" s="116" t="s">
        <v>4</v>
      </c>
      <c r="C65" s="92"/>
      <c r="D65" s="106">
        <f>E58+E59+E60+E61+E62+D63</f>
        <v>66</v>
      </c>
      <c r="E65" s="118"/>
      <c r="F65" s="116" t="s">
        <v>4</v>
      </c>
      <c r="G65" s="92"/>
      <c r="H65" s="106">
        <f>I58+I59+I60+I61+I62+H63+H64</f>
        <v>0</v>
      </c>
      <c r="I65" s="99"/>
      <c r="J65" s="99" t="s">
        <v>4</v>
      </c>
      <c r="K65" s="124">
        <v>-6</v>
      </c>
      <c r="L65" s="91"/>
      <c r="M65" s="92"/>
      <c r="N65" s="99" t="s">
        <v>4</v>
      </c>
      <c r="O65" s="125"/>
      <c r="P65" s="138" t="str">
        <f>IF(R11&lt;0,"Yếu",IF(R11&lt;=7,"Trung bình",IF(R11&lt;=30,"Khá","Xuất sắc")))</f>
        <v>Xuất sắc</v>
      </c>
    </row>
    <row r="66" spans="1:16" ht="15.75" customHeight="1">
      <c r="A66" s="97" t="s">
        <v>19</v>
      </c>
      <c r="B66" s="98" t="s">
        <v>1</v>
      </c>
      <c r="C66" s="99"/>
      <c r="D66" s="99"/>
      <c r="E66" s="99" t="s">
        <v>9</v>
      </c>
      <c r="F66" s="99" t="s">
        <v>5</v>
      </c>
      <c r="G66" s="99"/>
      <c r="H66" s="99"/>
      <c r="I66" s="99" t="s">
        <v>10</v>
      </c>
      <c r="J66" s="132"/>
      <c r="K66" s="94"/>
      <c r="L66" s="95"/>
      <c r="M66" s="101"/>
      <c r="N66" s="102"/>
      <c r="O66" s="95"/>
      <c r="P66" s="103">
        <f>S12</f>
        <v>3</v>
      </c>
    </row>
    <row r="67" spans="1:16" ht="15.75" customHeight="1">
      <c r="A67" s="104"/>
      <c r="B67" s="99">
        <v>10</v>
      </c>
      <c r="C67" s="105"/>
      <c r="D67" s="99" t="s">
        <v>0</v>
      </c>
      <c r="E67" s="106">
        <f>C67*5</f>
        <v>0</v>
      </c>
      <c r="F67" s="99">
        <v>4</v>
      </c>
      <c r="G67" s="105"/>
      <c r="H67" s="99" t="s">
        <v>0</v>
      </c>
      <c r="I67" s="106">
        <f>G67*(-1)</f>
        <v>0</v>
      </c>
      <c r="J67" s="107"/>
      <c r="K67" s="108"/>
      <c r="L67" s="109"/>
      <c r="M67" s="110"/>
      <c r="N67" s="107"/>
      <c r="O67" s="109"/>
      <c r="P67" s="133"/>
    </row>
    <row r="68" spans="1:16" ht="15.75" customHeight="1">
      <c r="A68" s="104"/>
      <c r="B68" s="99">
        <v>9</v>
      </c>
      <c r="C68" s="105">
        <v>2</v>
      </c>
      <c r="D68" s="99" t="s">
        <v>0</v>
      </c>
      <c r="E68" s="106">
        <f>C68*4</f>
        <v>8</v>
      </c>
      <c r="F68" s="99">
        <v>3</v>
      </c>
      <c r="G68" s="105"/>
      <c r="H68" s="99" t="s">
        <v>0</v>
      </c>
      <c r="I68" s="106">
        <f>G68*(-2)</f>
        <v>0</v>
      </c>
      <c r="J68" s="107"/>
      <c r="K68" s="108"/>
      <c r="L68" s="109"/>
      <c r="M68" s="110"/>
      <c r="N68" s="107"/>
      <c r="O68" s="109"/>
      <c r="P68" s="133"/>
    </row>
    <row r="69" spans="1:16" ht="15.75" customHeight="1">
      <c r="A69" s="104"/>
      <c r="B69" s="99">
        <v>8</v>
      </c>
      <c r="C69" s="105"/>
      <c r="D69" s="99" t="s">
        <v>0</v>
      </c>
      <c r="E69" s="111">
        <f>C69*3</f>
        <v>0</v>
      </c>
      <c r="F69" s="99">
        <v>2</v>
      </c>
      <c r="G69" s="105"/>
      <c r="H69" s="99" t="s">
        <v>0</v>
      </c>
      <c r="I69" s="106">
        <f>G69*(-3)</f>
        <v>0</v>
      </c>
      <c r="J69" s="107"/>
      <c r="K69" s="108"/>
      <c r="L69" s="109"/>
      <c r="M69" s="110"/>
      <c r="N69" s="107"/>
      <c r="O69" s="109"/>
      <c r="P69" s="134"/>
    </row>
    <row r="70" spans="1:16" ht="15.75" customHeight="1">
      <c r="A70" s="104"/>
      <c r="B70" s="112"/>
      <c r="C70" s="113"/>
      <c r="D70" s="113"/>
      <c r="E70" s="113"/>
      <c r="F70" s="99">
        <v>1</v>
      </c>
      <c r="G70" s="105"/>
      <c r="H70" s="99" t="s">
        <v>0</v>
      </c>
      <c r="I70" s="106">
        <f>G70*(-4)</f>
        <v>0</v>
      </c>
      <c r="J70" s="107"/>
      <c r="K70" s="108"/>
      <c r="L70" s="109"/>
      <c r="M70" s="110"/>
      <c r="N70" s="107"/>
      <c r="O70" s="109"/>
      <c r="P70" s="127">
        <f>D74+H74+K74+O74</f>
        <v>58</v>
      </c>
    </row>
    <row r="71" spans="1:16" ht="15.75" customHeight="1">
      <c r="A71" s="104"/>
      <c r="B71" s="115"/>
      <c r="C71" s="113"/>
      <c r="D71" s="113"/>
      <c r="E71" s="113"/>
      <c r="F71" s="99">
        <v>0</v>
      </c>
      <c r="G71" s="105"/>
      <c r="H71" s="99" t="s">
        <v>0</v>
      </c>
      <c r="I71" s="106">
        <f>G71*(-5)</f>
        <v>0</v>
      </c>
      <c r="J71" s="107"/>
      <c r="K71" s="108"/>
      <c r="L71" s="109"/>
      <c r="M71" s="110"/>
      <c r="N71" s="107"/>
      <c r="O71" s="109"/>
      <c r="P71" s="136"/>
    </row>
    <row r="72" spans="1:16" ht="15.75" customHeight="1">
      <c r="A72" s="104"/>
      <c r="B72" s="116" t="s">
        <v>3</v>
      </c>
      <c r="C72" s="92"/>
      <c r="D72" s="117">
        <v>50</v>
      </c>
      <c r="E72" s="118"/>
      <c r="F72" s="116" t="s">
        <v>6</v>
      </c>
      <c r="G72" s="92"/>
      <c r="H72" s="105"/>
      <c r="I72" s="99"/>
      <c r="J72" s="107"/>
      <c r="K72" s="108"/>
      <c r="L72" s="109"/>
      <c r="M72" s="110"/>
      <c r="N72" s="107"/>
      <c r="O72" s="109"/>
      <c r="P72" s="136"/>
    </row>
    <row r="73" spans="1:16" ht="15.75" customHeight="1">
      <c r="A73" s="104"/>
      <c r="B73" s="99"/>
      <c r="C73" s="99"/>
      <c r="D73" s="99"/>
      <c r="E73" s="99"/>
      <c r="F73" s="116" t="s">
        <v>7</v>
      </c>
      <c r="G73" s="92"/>
      <c r="H73" s="105"/>
      <c r="I73" s="99"/>
      <c r="J73" s="119"/>
      <c r="K73" s="120"/>
      <c r="L73" s="121"/>
      <c r="M73" s="122"/>
      <c r="N73" s="119"/>
      <c r="O73" s="121"/>
      <c r="P73" s="137"/>
    </row>
    <row r="74" spans="1:16" ht="15.75" customHeight="1">
      <c r="A74" s="123"/>
      <c r="B74" s="116" t="s">
        <v>4</v>
      </c>
      <c r="C74" s="92"/>
      <c r="D74" s="106">
        <f>E67+E68+E69+E70+E71+D72</f>
        <v>58</v>
      </c>
      <c r="E74" s="118"/>
      <c r="F74" s="116" t="s">
        <v>4</v>
      </c>
      <c r="G74" s="92"/>
      <c r="H74" s="106">
        <f>I67+I68+I69+I70+I71+H72+H73</f>
        <v>0</v>
      </c>
      <c r="I74" s="99"/>
      <c r="J74" s="99" t="s">
        <v>4</v>
      </c>
      <c r="K74" s="124"/>
      <c r="L74" s="91"/>
      <c r="M74" s="92"/>
      <c r="N74" s="99" t="s">
        <v>4</v>
      </c>
      <c r="O74" s="125"/>
      <c r="P74" s="135" t="str">
        <f>IF(R12&lt;0,"Yếu",IF(R12&lt;=7,"Trung bình",IF(R12&lt;=30,"Khá","Xuất sắc")))</f>
        <v>Xuất sắc</v>
      </c>
    </row>
    <row r="75" spans="1:16" ht="15.75" customHeight="1">
      <c r="A75" s="97" t="s">
        <v>20</v>
      </c>
      <c r="B75" s="98" t="s">
        <v>1</v>
      </c>
      <c r="C75" s="99"/>
      <c r="D75" s="99"/>
      <c r="E75" s="99" t="s">
        <v>9</v>
      </c>
      <c r="F75" s="99" t="s">
        <v>5</v>
      </c>
      <c r="G75" s="99"/>
      <c r="H75" s="99"/>
      <c r="I75" s="99" t="s">
        <v>10</v>
      </c>
      <c r="J75" s="132" t="s">
        <v>78</v>
      </c>
      <c r="K75" s="94"/>
      <c r="L75" s="95"/>
      <c r="M75" s="101"/>
      <c r="N75" s="102"/>
      <c r="O75" s="95"/>
      <c r="P75" s="103">
        <f>S13</f>
        <v>5</v>
      </c>
    </row>
    <row r="76" spans="1:16" ht="15.75" customHeight="1">
      <c r="A76" s="104"/>
      <c r="B76" s="99">
        <v>10</v>
      </c>
      <c r="C76" s="105"/>
      <c r="D76" s="99" t="s">
        <v>0</v>
      </c>
      <c r="E76" s="106">
        <f>C76*5</f>
        <v>0</v>
      </c>
      <c r="F76" s="99">
        <v>4</v>
      </c>
      <c r="G76" s="105"/>
      <c r="H76" s="99" t="s">
        <v>0</v>
      </c>
      <c r="I76" s="106">
        <f>G76*(-1)</f>
        <v>0</v>
      </c>
      <c r="J76" s="107"/>
      <c r="K76" s="108"/>
      <c r="L76" s="109"/>
      <c r="M76" s="110"/>
      <c r="N76" s="107"/>
      <c r="O76" s="109"/>
      <c r="P76" s="133"/>
    </row>
    <row r="77" spans="1:16" ht="15.75" customHeight="1">
      <c r="A77" s="104"/>
      <c r="B77" s="99">
        <v>9</v>
      </c>
      <c r="C77" s="105"/>
      <c r="D77" s="99" t="s">
        <v>0</v>
      </c>
      <c r="E77" s="106">
        <f>C77*4</f>
        <v>0</v>
      </c>
      <c r="F77" s="99">
        <v>3</v>
      </c>
      <c r="G77" s="105"/>
      <c r="H77" s="99" t="s">
        <v>0</v>
      </c>
      <c r="I77" s="106">
        <f>G77*(-2)</f>
        <v>0</v>
      </c>
      <c r="J77" s="107"/>
      <c r="K77" s="108"/>
      <c r="L77" s="109"/>
      <c r="M77" s="110"/>
      <c r="N77" s="107"/>
      <c r="O77" s="109"/>
      <c r="P77" s="133"/>
    </row>
    <row r="78" spans="1:16" ht="15.75" customHeight="1">
      <c r="A78" s="104"/>
      <c r="B78" s="99">
        <v>8</v>
      </c>
      <c r="C78" s="105"/>
      <c r="D78" s="99" t="s">
        <v>0</v>
      </c>
      <c r="E78" s="111">
        <f>C78*3</f>
        <v>0</v>
      </c>
      <c r="F78" s="99">
        <v>2</v>
      </c>
      <c r="G78" s="105"/>
      <c r="H78" s="99" t="s">
        <v>0</v>
      </c>
      <c r="I78" s="106">
        <f>G78*(-3)</f>
        <v>0</v>
      </c>
      <c r="J78" s="107"/>
      <c r="K78" s="108"/>
      <c r="L78" s="109"/>
      <c r="M78" s="110"/>
      <c r="N78" s="107"/>
      <c r="O78" s="109"/>
      <c r="P78" s="134"/>
    </row>
    <row r="79" spans="1:16" ht="15.75" customHeight="1">
      <c r="A79" s="104"/>
      <c r="B79" s="112"/>
      <c r="C79" s="113"/>
      <c r="D79" s="113"/>
      <c r="E79" s="113"/>
      <c r="F79" s="99">
        <v>1</v>
      </c>
      <c r="G79" s="105"/>
      <c r="H79" s="99" t="s">
        <v>0</v>
      </c>
      <c r="I79" s="106">
        <f>G79*(-4)</f>
        <v>0</v>
      </c>
      <c r="J79" s="107"/>
      <c r="K79" s="108"/>
      <c r="L79" s="109"/>
      <c r="M79" s="110"/>
      <c r="N79" s="107"/>
      <c r="O79" s="109"/>
      <c r="P79" s="127">
        <f>D83+H83+K83+O83</f>
        <v>50</v>
      </c>
    </row>
    <row r="80" spans="1:16" ht="15.75" customHeight="1">
      <c r="A80" s="104"/>
      <c r="B80" s="115"/>
      <c r="C80" s="113"/>
      <c r="D80" s="113"/>
      <c r="E80" s="113"/>
      <c r="F80" s="99">
        <v>0</v>
      </c>
      <c r="G80" s="105"/>
      <c r="H80" s="99" t="s">
        <v>0</v>
      </c>
      <c r="I80" s="106">
        <f>G80*(-5)</f>
        <v>0</v>
      </c>
      <c r="J80" s="107"/>
      <c r="K80" s="108"/>
      <c r="L80" s="109"/>
      <c r="M80" s="110"/>
      <c r="N80" s="107"/>
      <c r="O80" s="109"/>
      <c r="P80" s="136"/>
    </row>
    <row r="81" spans="1:16" ht="15.75" customHeight="1">
      <c r="A81" s="104"/>
      <c r="B81" s="116" t="s">
        <v>3</v>
      </c>
      <c r="C81" s="92"/>
      <c r="D81" s="117">
        <v>50</v>
      </c>
      <c r="E81" s="118"/>
      <c r="F81" s="116" t="s">
        <v>6</v>
      </c>
      <c r="G81" s="92"/>
      <c r="H81" s="105"/>
      <c r="I81" s="99"/>
      <c r="J81" s="107"/>
      <c r="K81" s="108"/>
      <c r="L81" s="109"/>
      <c r="M81" s="110"/>
      <c r="N81" s="107"/>
      <c r="O81" s="109"/>
      <c r="P81" s="136"/>
    </row>
    <row r="82" spans="1:16" ht="15.75" customHeight="1">
      <c r="A82" s="104"/>
      <c r="B82" s="99"/>
      <c r="C82" s="99"/>
      <c r="D82" s="99"/>
      <c r="E82" s="99"/>
      <c r="F82" s="116" t="s">
        <v>7</v>
      </c>
      <c r="G82" s="92"/>
      <c r="H82" s="105"/>
      <c r="I82" s="99"/>
      <c r="J82" s="119"/>
      <c r="K82" s="120"/>
      <c r="L82" s="121"/>
      <c r="M82" s="122"/>
      <c r="N82" s="119"/>
      <c r="O82" s="121"/>
      <c r="P82" s="137"/>
    </row>
    <row r="83" spans="1:16" ht="15.75" customHeight="1">
      <c r="A83" s="123"/>
      <c r="B83" s="116" t="s">
        <v>4</v>
      </c>
      <c r="C83" s="92"/>
      <c r="D83" s="106">
        <f>E76+E77+E78+E79+E80+D81</f>
        <v>50</v>
      </c>
      <c r="E83" s="118"/>
      <c r="F83" s="116" t="s">
        <v>4</v>
      </c>
      <c r="G83" s="92"/>
      <c r="H83" s="106">
        <f>I76+I77+I78+I79+I80+H81+H82</f>
        <v>0</v>
      </c>
      <c r="I83" s="99"/>
      <c r="J83" s="99" t="s">
        <v>4</v>
      </c>
      <c r="K83" s="124"/>
      <c r="L83" s="91"/>
      <c r="M83" s="92"/>
      <c r="N83" s="99" t="s">
        <v>4</v>
      </c>
      <c r="O83" s="125"/>
      <c r="P83" s="135" t="str">
        <f>IF(R13&lt;0,"Yếu",IF(R13&lt;=7,"Trung bình",IF(R13&lt;=30,"Khá","Xuất sắc")))</f>
        <v>Xuất sắc</v>
      </c>
    </row>
    <row r="84" spans="1:16" ht="15.75" customHeight="1">
      <c r="A84" s="97" t="s">
        <v>21</v>
      </c>
      <c r="B84" s="98" t="s">
        <v>1</v>
      </c>
      <c r="C84" s="99"/>
      <c r="D84" s="99"/>
      <c r="E84" s="99" t="s">
        <v>9</v>
      </c>
      <c r="F84" s="99" t="s">
        <v>5</v>
      </c>
      <c r="G84" s="99"/>
      <c r="H84" s="99"/>
      <c r="I84" s="99" t="s">
        <v>10</v>
      </c>
      <c r="J84" s="102" t="s">
        <v>79</v>
      </c>
      <c r="K84" s="94"/>
      <c r="L84" s="95"/>
      <c r="M84" s="101"/>
      <c r="N84" s="102"/>
      <c r="O84" s="95"/>
      <c r="P84" s="103">
        <f>S14</f>
        <v>4</v>
      </c>
    </row>
    <row r="85" spans="1:16" ht="15.75" customHeight="1">
      <c r="A85" s="104"/>
      <c r="B85" s="99">
        <v>10</v>
      </c>
      <c r="C85" s="105">
        <v>1</v>
      </c>
      <c r="D85" s="99" t="s">
        <v>0</v>
      </c>
      <c r="E85" s="106">
        <f>C85*5</f>
        <v>5</v>
      </c>
      <c r="F85" s="99">
        <v>4</v>
      </c>
      <c r="G85" s="105"/>
      <c r="H85" s="99" t="s">
        <v>0</v>
      </c>
      <c r="I85" s="106">
        <f>G85*(-1)</f>
        <v>0</v>
      </c>
      <c r="J85" s="107"/>
      <c r="K85" s="108"/>
      <c r="L85" s="109"/>
      <c r="M85" s="110"/>
      <c r="N85" s="107"/>
      <c r="O85" s="109"/>
      <c r="P85" s="133"/>
    </row>
    <row r="86" spans="1:16" ht="15.75" customHeight="1">
      <c r="A86" s="104"/>
      <c r="B86" s="99">
        <v>9</v>
      </c>
      <c r="C86" s="105"/>
      <c r="D86" s="99" t="s">
        <v>0</v>
      </c>
      <c r="E86" s="106">
        <f>C86*4</f>
        <v>0</v>
      </c>
      <c r="F86" s="99">
        <v>3</v>
      </c>
      <c r="G86" s="105"/>
      <c r="H86" s="99" t="s">
        <v>0</v>
      </c>
      <c r="I86" s="106">
        <f>G86*(-2)</f>
        <v>0</v>
      </c>
      <c r="J86" s="107"/>
      <c r="K86" s="108"/>
      <c r="L86" s="109"/>
      <c r="M86" s="110"/>
      <c r="N86" s="107"/>
      <c r="O86" s="109"/>
      <c r="P86" s="133"/>
    </row>
    <row r="87" spans="1:16" ht="15.75" customHeight="1">
      <c r="A87" s="104"/>
      <c r="B87" s="99">
        <v>8</v>
      </c>
      <c r="C87" s="105"/>
      <c r="D87" s="99" t="s">
        <v>0</v>
      </c>
      <c r="E87" s="111">
        <f>C87*3</f>
        <v>0</v>
      </c>
      <c r="F87" s="99">
        <v>2</v>
      </c>
      <c r="G87" s="105"/>
      <c r="H87" s="99" t="s">
        <v>0</v>
      </c>
      <c r="I87" s="106">
        <f>G87*(-3)</f>
        <v>0</v>
      </c>
      <c r="J87" s="107"/>
      <c r="K87" s="108"/>
      <c r="L87" s="109"/>
      <c r="M87" s="110"/>
      <c r="N87" s="107"/>
      <c r="O87" s="109"/>
      <c r="P87" s="134"/>
    </row>
    <row r="88" spans="1:16" ht="15.75" customHeight="1">
      <c r="A88" s="104"/>
      <c r="B88" s="112"/>
      <c r="C88" s="113"/>
      <c r="D88" s="113"/>
      <c r="E88" s="113"/>
      <c r="F88" s="99">
        <v>1</v>
      </c>
      <c r="G88" s="105"/>
      <c r="H88" s="99" t="s">
        <v>0</v>
      </c>
      <c r="I88" s="106">
        <f>G88*(-4)</f>
        <v>0</v>
      </c>
      <c r="J88" s="107"/>
      <c r="K88" s="108"/>
      <c r="L88" s="109"/>
      <c r="M88" s="110"/>
      <c r="N88" s="107"/>
      <c r="O88" s="109"/>
      <c r="P88" s="127">
        <f>D92+H92+K92+O92</f>
        <v>53</v>
      </c>
    </row>
    <row r="89" spans="1:16" ht="15.75" customHeight="1">
      <c r="A89" s="104"/>
      <c r="B89" s="115"/>
      <c r="C89" s="113"/>
      <c r="D89" s="113"/>
      <c r="E89" s="113"/>
      <c r="F89" s="99">
        <v>0</v>
      </c>
      <c r="G89" s="105"/>
      <c r="H89" s="99" t="s">
        <v>0</v>
      </c>
      <c r="I89" s="106">
        <f>G89*(-5)</f>
        <v>0</v>
      </c>
      <c r="J89" s="107"/>
      <c r="K89" s="108"/>
      <c r="L89" s="109"/>
      <c r="M89" s="110"/>
      <c r="N89" s="107"/>
      <c r="O89" s="109"/>
      <c r="P89" s="136"/>
    </row>
    <row r="90" spans="1:16" ht="15.75" customHeight="1">
      <c r="A90" s="104"/>
      <c r="B90" s="116" t="s">
        <v>3</v>
      </c>
      <c r="C90" s="92"/>
      <c r="D90" s="117">
        <v>50</v>
      </c>
      <c r="E90" s="118"/>
      <c r="F90" s="116" t="s">
        <v>6</v>
      </c>
      <c r="G90" s="92"/>
      <c r="H90" s="105"/>
      <c r="I90" s="99"/>
      <c r="J90" s="107"/>
      <c r="K90" s="108"/>
      <c r="L90" s="109"/>
      <c r="M90" s="110"/>
      <c r="N90" s="107"/>
      <c r="O90" s="109"/>
      <c r="P90" s="136"/>
    </row>
    <row r="91" spans="1:16" ht="15.75" customHeight="1">
      <c r="A91" s="104"/>
      <c r="B91" s="99"/>
      <c r="C91" s="99"/>
      <c r="D91" s="99"/>
      <c r="E91" s="99"/>
      <c r="F91" s="116" t="s">
        <v>7</v>
      </c>
      <c r="G91" s="92"/>
      <c r="H91" s="105"/>
      <c r="I91" s="99"/>
      <c r="J91" s="119"/>
      <c r="K91" s="120"/>
      <c r="L91" s="121"/>
      <c r="M91" s="122"/>
      <c r="N91" s="119"/>
      <c r="O91" s="121"/>
      <c r="P91" s="137"/>
    </row>
    <row r="92" spans="1:16" ht="15.75" customHeight="1">
      <c r="A92" s="123"/>
      <c r="B92" s="116" t="s">
        <v>4</v>
      </c>
      <c r="C92" s="92"/>
      <c r="D92" s="106">
        <f>E85+E86+E87+E88+E89+D90</f>
        <v>55</v>
      </c>
      <c r="E92" s="118"/>
      <c r="F92" s="116" t="s">
        <v>4</v>
      </c>
      <c r="G92" s="92"/>
      <c r="H92" s="106"/>
      <c r="I92" s="99"/>
      <c r="J92" s="99" t="s">
        <v>4</v>
      </c>
      <c r="K92" s="124">
        <v>-2</v>
      </c>
      <c r="L92" s="91"/>
      <c r="M92" s="92"/>
      <c r="N92" s="99" t="s">
        <v>4</v>
      </c>
      <c r="O92" s="125"/>
      <c r="P92" s="135" t="str">
        <f>IF(R14&lt;0,"Yếu",IF(R14&lt;=7,"Trung bình",IF(R14&lt;=30,"Khá","Xuất sắc")))</f>
        <v>Xuất sắc</v>
      </c>
    </row>
  </sheetData>
  <mergeCells count="116">
    <mergeCell ref="K92:M92"/>
    <mergeCell ref="A84:A92"/>
    <mergeCell ref="J84:L91"/>
    <mergeCell ref="N84:O91"/>
    <mergeCell ref="P84:P87"/>
    <mergeCell ref="P88:P91"/>
    <mergeCell ref="B90:C90"/>
    <mergeCell ref="F90:G90"/>
    <mergeCell ref="F91:G91"/>
    <mergeCell ref="B92:C92"/>
    <mergeCell ref="F92:G92"/>
    <mergeCell ref="P75:P78"/>
    <mergeCell ref="P79:P82"/>
    <mergeCell ref="B81:C81"/>
    <mergeCell ref="F81:G81"/>
    <mergeCell ref="F82:G82"/>
    <mergeCell ref="B83:C83"/>
    <mergeCell ref="F83:G83"/>
    <mergeCell ref="K83:M83"/>
    <mergeCell ref="B74:C74"/>
    <mergeCell ref="F74:G74"/>
    <mergeCell ref="K74:M74"/>
    <mergeCell ref="A75:A83"/>
    <mergeCell ref="J75:L82"/>
    <mergeCell ref="N75:O82"/>
    <mergeCell ref="F65:G65"/>
    <mergeCell ref="K65:M65"/>
    <mergeCell ref="A66:A74"/>
    <mergeCell ref="J66:L73"/>
    <mergeCell ref="N66:O73"/>
    <mergeCell ref="P66:P69"/>
    <mergeCell ref="P70:P73"/>
    <mergeCell ref="B72:C72"/>
    <mergeCell ref="F72:G72"/>
    <mergeCell ref="F73:G73"/>
    <mergeCell ref="K56:M56"/>
    <mergeCell ref="A57:A65"/>
    <mergeCell ref="J57:L64"/>
    <mergeCell ref="N57:O64"/>
    <mergeCell ref="P57:P60"/>
    <mergeCell ref="P61:P64"/>
    <mergeCell ref="B63:C63"/>
    <mergeCell ref="F63:G63"/>
    <mergeCell ref="F64:G64"/>
    <mergeCell ref="B65:C65"/>
    <mergeCell ref="A48:A56"/>
    <mergeCell ref="J48:L55"/>
    <mergeCell ref="N48:O55"/>
    <mergeCell ref="P48:P51"/>
    <mergeCell ref="P52:P55"/>
    <mergeCell ref="B54:C54"/>
    <mergeCell ref="F54:G54"/>
    <mergeCell ref="F55:G55"/>
    <mergeCell ref="B56:C56"/>
    <mergeCell ref="F56:G56"/>
    <mergeCell ref="P39:P42"/>
    <mergeCell ref="P43:P46"/>
    <mergeCell ref="B45:C45"/>
    <mergeCell ref="F45:G45"/>
    <mergeCell ref="F46:G46"/>
    <mergeCell ref="B47:C47"/>
    <mergeCell ref="F47:G47"/>
    <mergeCell ref="K47:M47"/>
    <mergeCell ref="B38:C38"/>
    <mergeCell ref="F38:G38"/>
    <mergeCell ref="K38:M38"/>
    <mergeCell ref="A39:A47"/>
    <mergeCell ref="J39:L46"/>
    <mergeCell ref="N39:O46"/>
    <mergeCell ref="F29:G29"/>
    <mergeCell ref="K29:M29"/>
    <mergeCell ref="A30:A38"/>
    <mergeCell ref="J30:L37"/>
    <mergeCell ref="N30:O37"/>
    <mergeCell ref="P30:P33"/>
    <mergeCell ref="P34:P37"/>
    <mergeCell ref="B36:C36"/>
    <mergeCell ref="F36:G36"/>
    <mergeCell ref="F37:G37"/>
    <mergeCell ref="K20:M20"/>
    <mergeCell ref="A21:A29"/>
    <mergeCell ref="J21:L28"/>
    <mergeCell ref="N21:O28"/>
    <mergeCell ref="P21:P24"/>
    <mergeCell ref="P25:P28"/>
    <mergeCell ref="B27:C27"/>
    <mergeCell ref="F27:G27"/>
    <mergeCell ref="F28:G28"/>
    <mergeCell ref="B29:C29"/>
    <mergeCell ref="A12:A20"/>
    <mergeCell ref="J12:L19"/>
    <mergeCell ref="N12:O19"/>
    <mergeCell ref="P12:P15"/>
    <mergeCell ref="P16:P19"/>
    <mergeCell ref="B18:C18"/>
    <mergeCell ref="F18:G18"/>
    <mergeCell ref="F19:G19"/>
    <mergeCell ref="B20:C20"/>
    <mergeCell ref="F20:G20"/>
    <mergeCell ref="R3:S3"/>
    <mergeCell ref="P7:P10"/>
    <mergeCell ref="B9:C9"/>
    <mergeCell ref="F9:G9"/>
    <mergeCell ref="F10:G10"/>
    <mergeCell ref="B11:C11"/>
    <mergeCell ref="F11:G11"/>
    <mergeCell ref="K11:M11"/>
    <mergeCell ref="A1:P1"/>
    <mergeCell ref="B2:E2"/>
    <mergeCell ref="F2:I2"/>
    <mergeCell ref="J2:M2"/>
    <mergeCell ref="N2:O2"/>
    <mergeCell ref="A3:A11"/>
    <mergeCell ref="J3:L10"/>
    <mergeCell ref="N3:O10"/>
    <mergeCell ref="P3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K10</vt:lpstr>
      <vt:lpstr>K11</vt:lpstr>
      <vt:lpstr>K12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Quốc Anh Lê</cp:lastModifiedBy>
  <cp:lastPrinted>2019-09-08T10:51:47Z</cp:lastPrinted>
  <dcterms:created xsi:type="dcterms:W3CDTF">2006-12-27T08:05:07Z</dcterms:created>
  <dcterms:modified xsi:type="dcterms:W3CDTF">2021-12-12T10:42:18Z</dcterms:modified>
</cp:coreProperties>
</file>